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xr:revisionPtr revIDLastSave="0" documentId="11_32A5932767359C27E016947A502E91F3581FC536" xr6:coauthVersionLast="47" xr6:coauthVersionMax="47" xr10:uidLastSave="{00000000-0000-0000-0000-000000000000}"/>
  <bookViews>
    <workbookView xWindow="0" yWindow="0" windowWidth="16384" windowHeight="8192" tabRatio="500" firstSheet="2" activeTab="2" xr2:uid="{00000000-000D-0000-FFFF-FFFF00000000}"/>
  </bookViews>
  <sheets>
    <sheet name="Questionnaire_analyse" sheetId="1" state="hidden" r:id="rId1"/>
    <sheet name="Feuil1" sheetId="2" state="hidden" r:id="rId2"/>
    <sheet name="QT_V_08_07" sheetId="3" r:id="rId3"/>
    <sheet name="Questionnaire_V_RB_ED_1206" sheetId="4" state="hidden" r:id="rId4"/>
    <sheet name="Proposition critères CADER PROD" sheetId="5" state="hidden" r:id="rId5"/>
  </sheets>
  <definedNames>
    <definedName name="_Toc116551312" localSheetId="0">Questionnaire_analyse!$B$32</definedName>
    <definedName name="_Toc116551312" localSheetId="2">QT_V_08_07!#REF!</definedName>
    <definedName name="_Toc116551312" localSheetId="3">Questionnaire_V_RB_ED_1206!#REF!</definedName>
    <definedName name="Print_Area_0" localSheetId="3">Questionnaire_V_RB_ED_1206!$C$77:$C$77</definedName>
    <definedName name="_xlnm.Print_Area" localSheetId="0">Questionnaire_analyse!$A$6:$J$89</definedName>
    <definedName name="_xlnm.Print_Area" localSheetId="3">Questionnaire_V_RB_ED_1206!$C$77</definedName>
    <definedName name="_xlnm.Print_Area" localSheetId="2">QT_V_08_07!#REF!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26" i="5" l="1"/>
  <c r="G22" i="5"/>
  <c r="F22" i="5"/>
  <c r="E22" i="5"/>
  <c r="C22" i="5"/>
  <c r="G16" i="5"/>
  <c r="F16" i="5"/>
  <c r="E16" i="5"/>
  <c r="C16" i="5"/>
  <c r="G12" i="5"/>
  <c r="F12" i="5"/>
  <c r="E12" i="5"/>
  <c r="C12" i="5"/>
  <c r="G7" i="5"/>
  <c r="F7" i="5"/>
  <c r="E7" i="5"/>
  <c r="C7" i="5"/>
  <c r="G2" i="5"/>
  <c r="F2" i="5"/>
  <c r="E2" i="5"/>
  <c r="C2" i="5"/>
  <c r="G72" i="4"/>
  <c r="G70" i="4"/>
  <c r="G68" i="4"/>
  <c r="G67" i="4"/>
  <c r="G66" i="4"/>
  <c r="H65" i="4"/>
  <c r="G65" i="4"/>
  <c r="A63" i="4"/>
  <c r="G62" i="4"/>
  <c r="H60" i="4"/>
  <c r="G60" i="4"/>
  <c r="G58" i="4"/>
  <c r="G56" i="4"/>
  <c r="G55" i="4"/>
  <c r="G54" i="4"/>
  <c r="H53" i="4"/>
  <c r="G53" i="4"/>
  <c r="G52" i="4"/>
  <c r="A50" i="4"/>
  <c r="H49" i="4"/>
  <c r="G49" i="4"/>
  <c r="H47" i="4"/>
  <c r="G47" i="4"/>
  <c r="A45" i="4"/>
  <c r="G44" i="4"/>
  <c r="G43" i="4"/>
  <c r="G42" i="4"/>
  <c r="G40" i="4"/>
  <c r="G39" i="4"/>
  <c r="G38" i="4"/>
  <c r="G37" i="4"/>
  <c r="G36" i="4"/>
  <c r="G35" i="4"/>
  <c r="H34" i="4"/>
  <c r="G34" i="4"/>
  <c r="G33" i="4"/>
  <c r="H31" i="4"/>
  <c r="G31" i="4"/>
  <c r="H30" i="4"/>
  <c r="G30" i="4"/>
  <c r="H29" i="4"/>
  <c r="G29" i="4"/>
  <c r="H28" i="4"/>
  <c r="G28" i="4"/>
  <c r="H27" i="4"/>
  <c r="G27" i="4"/>
  <c r="G25" i="4"/>
  <c r="G24" i="4"/>
  <c r="A22" i="4"/>
  <c r="H21" i="4"/>
  <c r="G21" i="4"/>
  <c r="H20" i="4"/>
  <c r="G20" i="4"/>
  <c r="H19" i="4"/>
  <c r="G19" i="4"/>
  <c r="G17" i="4"/>
  <c r="G16" i="4"/>
  <c r="H15" i="4"/>
  <c r="G15" i="4"/>
  <c r="H14" i="4"/>
  <c r="G14" i="4"/>
  <c r="H13" i="4"/>
  <c r="G13" i="4"/>
  <c r="H12" i="4"/>
  <c r="G12" i="4"/>
  <c r="H10" i="4"/>
  <c r="G10" i="4"/>
  <c r="H9" i="4"/>
  <c r="G9" i="4"/>
  <c r="G5" i="4"/>
  <c r="A5" i="4"/>
  <c r="B2" i="4"/>
  <c r="G50" i="3"/>
  <c r="A49" i="3"/>
  <c r="G48" i="3"/>
  <c r="G46" i="3"/>
  <c r="A45" i="3"/>
  <c r="G44" i="3"/>
  <c r="F43" i="3"/>
  <c r="A42" i="3"/>
  <c r="A41" i="3"/>
  <c r="G40" i="3"/>
  <c r="G39" i="3"/>
  <c r="F39" i="3"/>
  <c r="A38" i="3"/>
  <c r="A37" i="3"/>
  <c r="G36" i="3"/>
  <c r="A35" i="3"/>
  <c r="G34" i="3"/>
  <c r="F34" i="3"/>
  <c r="G33" i="3"/>
  <c r="F33" i="3"/>
  <c r="G32" i="3"/>
  <c r="F32" i="3"/>
  <c r="G31" i="3"/>
  <c r="F31" i="3"/>
  <c r="A30" i="3"/>
  <c r="G29" i="3"/>
  <c r="G28" i="3"/>
  <c r="F28" i="3"/>
  <c r="G27" i="3"/>
  <c r="F27" i="3"/>
  <c r="G26" i="3"/>
  <c r="G25" i="3"/>
  <c r="F25" i="3"/>
  <c r="A24" i="3"/>
  <c r="G23" i="3"/>
  <c r="F23" i="3"/>
  <c r="G22" i="3"/>
  <c r="F22" i="3"/>
  <c r="A20" i="3"/>
  <c r="G19" i="3"/>
  <c r="G18" i="3"/>
  <c r="A17" i="3"/>
  <c r="G16" i="3"/>
  <c r="G15" i="3"/>
  <c r="G14" i="3"/>
  <c r="F14" i="3"/>
  <c r="G13" i="3"/>
  <c r="F13" i="3"/>
  <c r="G12" i="3"/>
  <c r="F12" i="3"/>
  <c r="A11" i="3"/>
  <c r="G10" i="3"/>
  <c r="G9" i="3"/>
  <c r="G8" i="3"/>
  <c r="A7" i="3"/>
  <c r="A6" i="3"/>
  <c r="F4" i="3"/>
  <c r="A4" i="3"/>
  <c r="B2" i="3"/>
  <c r="H89" i="1"/>
  <c r="G89" i="1"/>
  <c r="H87" i="1"/>
  <c r="G87" i="1"/>
  <c r="H86" i="1"/>
  <c r="H79" i="1"/>
  <c r="G79" i="1"/>
  <c r="A78" i="1"/>
  <c r="A75" i="1"/>
  <c r="H72" i="1"/>
  <c r="G72" i="1"/>
  <c r="G70" i="1"/>
  <c r="H65" i="1"/>
  <c r="G65" i="1"/>
  <c r="G64" i="1"/>
  <c r="A62" i="1"/>
  <c r="H61" i="1"/>
  <c r="H59" i="1"/>
  <c r="G59" i="1"/>
  <c r="A57" i="1"/>
  <c r="H46" i="1"/>
  <c r="H43" i="1"/>
  <c r="H42" i="1"/>
  <c r="H41" i="1"/>
  <c r="G41" i="1"/>
  <c r="H40" i="1"/>
  <c r="H39" i="1"/>
  <c r="G39" i="1"/>
  <c r="A34" i="1"/>
  <c r="H30" i="1"/>
  <c r="H29" i="1"/>
  <c r="G29" i="1"/>
  <c r="H28" i="1"/>
  <c r="H24" i="1"/>
  <c r="G24" i="1"/>
  <c r="H23" i="1"/>
  <c r="H22" i="1"/>
  <c r="H21" i="1"/>
  <c r="H19" i="1"/>
  <c r="H18" i="1"/>
  <c r="G18" i="1"/>
  <c r="H17" i="1"/>
  <c r="G17" i="1"/>
  <c r="H16" i="1"/>
  <c r="G16" i="1"/>
  <c r="H15" i="1"/>
  <c r="G15" i="1"/>
  <c r="H14" i="1"/>
  <c r="G14" i="1"/>
  <c r="H13" i="1"/>
  <c r="G13" i="1"/>
  <c r="G12" i="1"/>
  <c r="H10" i="1"/>
  <c r="G10" i="1"/>
  <c r="H9" i="1"/>
  <c r="G9" i="1"/>
  <c r="A7" i="1"/>
  <c r="G5" i="1"/>
  <c r="A5" i="1"/>
  <c r="B2" i="1"/>
  <c r="C26" i="5" l="1"/>
  <c r="E26" i="5"/>
  <c r="F26" i="5"/>
  <c r="G2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author>
  </authors>
  <commentList>
    <comment ref="B8" authorId="0" shapeId="0" xr:uid="{00000000-0006-0000-0000-000001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Ce n'est pas une note à mettre mais une obligation à écrire dans le CCTP non ?</t>
        </r>
      </text>
    </comment>
    <comment ref="C9" authorId="0" shapeId="0" xr:uid="{00000000-0006-0000-0000-000008000000}">
      <text>
        <r>
          <rPr>
            <sz val="10"/>
            <color rgb="FF000000"/>
            <rFont val="Arial"/>
            <charset val="1"/>
          </rPr>
          <t>Commentaire :
    Pourquoi 2015 ?</t>
        </r>
      </text>
    </comment>
    <comment ref="C10" authorId="0" shapeId="0" xr:uid="{00000000-0006-0000-0000-000009000000}">
      <text>
        <r>
          <rPr>
            <sz val="10"/>
            <color rgb="FF000000"/>
            <rFont val="Arial"/>
            <charset val="1"/>
          </rPr>
          <t>Commentaire :
    À modifier éolien/solaire</t>
        </r>
      </text>
    </comment>
    <comment ref="F10" authorId="0" shapeId="0" xr:uid="{00000000-0006-0000-0000-00001F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Analyse selon 3 éléments : 
- Pmax et occurrence en monotone pour évaluer le risque de surplus
- Energie produite ++
- Couverture de notre consommation -&gt; on vise 10 et 20% Quid si supérieur ?</t>
        </r>
      </text>
    </comment>
    <comment ref="C21" authorId="0" shapeId="0" xr:uid="{00000000-0006-0000-0000-00000A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Leur demande-t-on de nous calculer une estimation du surplus ? Dans ce cas il faut aussi leur donner une courbe de production de l'autre moyen de production..
Reply:
    Pb : le surplus est foisonné, donc difficile d'apprécier une source par rapport à l'autre
Reply:
    On donne une CdC type de l'autre énergie pour simuler le surplus de cette énergie.
Reply:
    On plut évaluer la Pmax à risque sur une monotone ?
Reply:
    Je propsoerais bien de leur demander la monotone. Voir avec Antoine quelle est la puissance "critique" en injection sur chaque actif dans nos simulations, qui génère du surplus. Et donc noter sur le nombre d'heure au dessus de cette puissance limite. 
Reply:
    En parallèle, demander à ce que la production soit le plus proche possible, ni trop supérieur, no trop inférieur au taux d'autroproduction visé. </t>
        </r>
      </text>
    </comment>
    <comment ref="E23" authorId="0" shapeId="0" xr:uid="{00000000-0006-0000-0000-00001D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ON n'est pas sur du OUI/NON</t>
        </r>
      </text>
    </comment>
    <comment ref="E24" authorId="0" shapeId="0" xr:uid="{00000000-0006-0000-0000-00001E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On n'est pas sur du OUI/NON</t>
        </r>
      </text>
    </comment>
    <comment ref="B25" authorId="0" shapeId="0" xr:uid="{00000000-0006-0000-0000-000002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Ajout EBO</t>
        </r>
      </text>
    </comment>
    <comment ref="C25" authorId="0" shapeId="0" xr:uid="{00000000-0006-0000-0000-00000B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Dans la première version j'avais prévu le cas d'énergie présumé et le retour était pas de compensation </t>
        </r>
      </text>
    </comment>
    <comment ref="B26" authorId="0" shapeId="0" xr:uid="{00000000-0006-0000-0000-000003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https://www.contraintes-reseau-s3renr-rte.com </t>
        </r>
      </text>
    </comment>
    <comment ref="C29" authorId="0" shapeId="0" xr:uid="{00000000-0006-0000-0000-00000C000000}">
      <text>
        <r>
          <rPr>
            <sz val="10"/>
            <color rgb="FF000000"/>
            <rFont val="Arial"/>
            <charset val="1"/>
          </rPr>
          <t>Commentaire :
    ON est en pay as produced. Ce n'est pas vraiment au producteur d'estimer et de gérer le surplus non ?</t>
        </r>
      </text>
    </comment>
    <comment ref="C30" authorId="0" shapeId="0" xr:uid="{00000000-0006-0000-0000-00000D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En cas de groupement, la répartition des missions, risques et responsabilités entre les différents membres du groupement ainsi que, le cas échéant, les expériences communes dont disposent les membres du groupement, ou certains d’entre eux, dans la réalisation d’opérations comparables au Projet ;  </t>
        </r>
      </text>
    </comment>
    <comment ref="I30" authorId="0" shapeId="0" xr:uid="{00000000-0006-0000-0000-000020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Le nombre et l’expérience des effectifs d’encadrement dont dispose le candidat pour assurer la réalisation des missions de maîtrise d’ouvrage, de conception, de construction, d’exploitation et de maintenance d’opérations comparables au Projet. </t>
        </r>
      </text>
    </comment>
    <comment ref="B31" authorId="0" shapeId="0" xr:uid="{00000000-0006-0000-0000-000004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Ce n'est pas une note à mettre mais une obligation à écrire dans le CCTP non ?</t>
        </r>
      </text>
    </comment>
    <comment ref="C32" authorId="0" shapeId="0" xr:uid="{00000000-0006-0000-0000-00000E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Repris du Lot HVE TE44. A ajuster certainement.
Reply:
    En fait c'est nous qui réalisons la certif via l'agrégateur donc plutôt à inscrire dans l'autre marché
Reply:
    C'est pas la producteur qui la créé sur la plateforme mais au lieu de la publier sur le marché il l'annule et l'envoi au membres ?</t>
        </r>
      </text>
    </comment>
    <comment ref="C33" authorId="0" shapeId="0" xr:uid="{00000000-0006-0000-0000-00000F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Au fournisseur non ?</t>
        </r>
      </text>
    </comment>
    <comment ref="C36" authorId="0" shapeId="0" xr:uid="{00000000-0006-0000-0000-000010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Présentation d'un suppléant si responsable non dispo. Back up &amp; co
Reply:
    Si facturation par le producteur, qu'on ait le même interlocuteur d'entrée pour la facturation.</t>
        </r>
      </text>
    </comment>
    <comment ref="B39" authorId="0" shapeId="0" xr:uid="{00000000-0006-0000-0000-000005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Par nous et par l'aggrégateur ?</t>
        </r>
      </text>
    </comment>
    <comment ref="C41" authorId="0" shapeId="0" xr:uid="{00000000-0006-0000-0000-000011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On peut peut-être demander à avoir un doc bilan exploitable que vous pourriez mettre sur une nouvelle plateforme pour conserver les données de production sur la durée</t>
        </r>
      </text>
    </comment>
    <comment ref="B45" authorId="0" shapeId="0" xr:uid="{00000000-0006-0000-0000-000006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Onproposerait de nous fournir un prix tenant compte d'une facturation producteur -&gt; Consommateur. Mais on pourrait se permettre, pendant les négos, de changer de disposition et de renégocier le prix. </t>
        </r>
      </text>
    </comment>
    <comment ref="C45" authorId="0" shapeId="0" xr:uid="{00000000-0006-0000-0000-000012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Comme pour les CEE, la capa, les taxes, on transfère la facturation de la prod au fournisseur. Une facture ne veut pas dire acte d'achat. Voir la facturation comme une prestation en tant que telle.</t>
        </r>
      </text>
    </comment>
    <comment ref="C59" authorId="0" shapeId="0" xr:uid="{00000000-0006-0000-0000-000013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Quelle différence entre max et min on s'autorise ?</t>
        </r>
      </text>
    </comment>
    <comment ref="C61" authorId="0" shapeId="0" xr:uid="{00000000-0006-0000-0000-000014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Du sens ou non d'évaluer la différence entre les TRI pour juger la répartition de la valeur ?
Reply:
    Plus le TRI projet sera élevé, plus le prix de vente risquera d'être élevé. IL nous faut un bon TRI entre robustesse et prix plus faible.
Reply:
    Leur demander le BP complet pour l'analyse. Trame de BP à compléter par le candidat pour pouvoir analyser les projets. 
Reply:
    IL faut détailler notre méthode d'analyse 
Reply:
    Simplifier les 4 lignes ci-dessus en une seule ligne.
Reply:
    Se référer à l'ppréciation financière de l'offre (robustesse du montage contractuel et fiancnier)</t>
        </r>
      </text>
    </comment>
    <comment ref="C64" authorId="0" shapeId="0" xr:uid="{00000000-0006-0000-0000-000015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Demander à ce que les candidats nous présenter des actions avec nos entités locales (Alisée, TELA, TES, …)</t>
        </r>
      </text>
    </comment>
    <comment ref="C65" authorId="0" shapeId="0" xr:uid="{00000000-0006-0000-0000-000016000000}">
      <text>
        <r>
          <rPr>
            <sz val="10"/>
            <color rgb="FF000000"/>
            <rFont val="Arial"/>
            <charset val="1"/>
          </rPr>
          <t>Commentaire :
    Je rajouterai que le candidat doit proposer des éléments/présentations pédagogiques lors de ces visites et nous les expliquer
Préciser transport ferroviaire ou routier ?
Bilan carbone du déplacement ?</t>
        </r>
      </text>
    </comment>
    <comment ref="C70" authorId="0" shapeId="0" xr:uid="{00000000-0006-0000-0000-000017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t>
        </r>
      </text>
    </comment>
    <comment ref="C72" authorId="0" shapeId="0" xr:uid="{00000000-0006-0000-0000-000018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
Reply:
    OU alors tout simplement noter positivement s'il y a de l'actionnariat public ou citoyen dans le projet.
Reply:
    Ou également structure de financement participatif type energie partagée</t>
        </r>
      </text>
    </comment>
    <comment ref="C74" authorId="0" shapeId="0" xr:uid="{00000000-0006-0000-0000-000019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t>
        </r>
      </text>
    </comment>
    <comment ref="C77" authorId="0" shapeId="0" xr:uid="{00000000-0006-0000-0000-00001A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CRE</t>
        </r>
      </text>
    </comment>
    <comment ref="C79" authorId="0" shapeId="0" xr:uid="{00000000-0006-0000-0000-00001B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On peut spécifier les matériaux avec une norme française ?
Reply:
    Française pas sûre mais européenne oui
</t>
        </r>
      </text>
    </comment>
    <comment ref="I79" authorId="0" shapeId="0" xr:uid="{00000000-0006-0000-0000-000021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Les méthodes utilisées et les équipements dont dispose le candidat pour assurer les missions de construction, d’exploitation et de démantèlement d’opérations comparables au Projet en réduisant autant que possible les impacts défavorables sur l’environnement ;</t>
        </r>
      </text>
    </comment>
    <comment ref="B85" authorId="0" shapeId="0" xr:uid="{00000000-0006-0000-0000-000007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Chapitre à supprimer non ?</t>
        </r>
      </text>
    </comment>
    <comment ref="C89" authorId="0" shapeId="0" xr:uid="{00000000-0006-0000-0000-00001C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A nous d'jouer mais on va l'avoir ce fichier ? On attend le retour de la concession ?
Reply:
    On abandonne ?
Reply:
    Attente RDV ENEDIS 28/05 pour trancher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author>
  </authors>
  <commentList>
    <comment ref="E6" authorId="0" shapeId="0" xr:uid="{00000000-0006-0000-0300-000014000000}">
      <text>
        <r>
          <rPr>
            <sz val="10"/>
            <color rgb="FF000000"/>
            <rFont val="Arial"/>
            <charset val="1"/>
          </rPr>
          <t xml:space="preserve">Emmanuel DION:
ne permettre que oui / non et virer en développement.
Laisser la possibilité dans cette case que ce soit non pas une autoévaluation mais le G7 qui analyse
</t>
        </r>
      </text>
    </comment>
    <comment ref="F6" authorId="0" shapeId="0" xr:uid="{00000000-0006-0000-0300-000017000000}">
      <text>
        <r>
          <rPr>
            <sz val="10"/>
            <color rgb="FF000000"/>
            <rFont val="Arial"/>
            <charset val="1"/>
          </rPr>
          <t xml:space="preserve">Emmanuel DION:
colonne à virer
</t>
        </r>
      </text>
    </comment>
    <comment ref="C12" authorId="0" shapeId="0" xr:uid="{00000000-0006-0000-0300-000005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Leur demande-t-on de nous calculer une estimation du surplus ? Dans ce cas il faut aussi leur donner une courbe de production de l'autre moyen de production..
Reply:
    Pb : le surplus est foisonné, donc difficile d'apprécier une source par rapport à l'autre
Reply:
    On donne une CdC type de l'autre énergie pour simuler le surplus de cette énergie.
Reply:
    On plut évaluer la Pmax à risque sur une monotone ?
Reply:
    Je propsoerais bien de leur demander la monotone. Voir avec Antoine quelle est la puissance "critique" en injection sur chaque actif dans nos simulations, qui génère du surplus. Et donc noter sur le nombre d'heure au dessus de cette puissance limite. 
Reply:
    En parallèle, demander à ce que la production soit le plus proche possible, ni trop supérieur, no trop inférieur au taux d'autroproduction visé. </t>
        </r>
      </text>
    </comment>
    <comment ref="E14" authorId="0" shapeId="0" xr:uid="{00000000-0006-0000-0300-000015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ON n'est pas sur du OUI/NON</t>
        </r>
      </text>
    </comment>
    <comment ref="E15" authorId="0" shapeId="0" xr:uid="{00000000-0006-0000-0300-000016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On n'est pas sur du OUI/NON</t>
        </r>
      </text>
    </comment>
    <comment ref="B16" authorId="0" shapeId="0" xr:uid="{00000000-0006-0000-0300-000001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Ajout EBO</t>
        </r>
      </text>
    </comment>
    <comment ref="C16" authorId="0" shapeId="0" xr:uid="{00000000-0006-0000-0300-000006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Dans la première version j'avais prévu le cas d'énergie présumé et le retour était pas de compensation </t>
        </r>
      </text>
    </comment>
    <comment ref="B17" authorId="0" shapeId="0" xr:uid="{00000000-0006-0000-0300-000002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https://www.contraintes-reseau-s3renr-rte.com </t>
        </r>
      </text>
    </comment>
    <comment ref="C20" authorId="0" shapeId="0" xr:uid="{00000000-0006-0000-0300-000007000000}">
      <text>
        <r>
          <rPr>
            <sz val="10"/>
            <color rgb="FF000000"/>
            <rFont val="Arial"/>
            <charset val="1"/>
          </rPr>
          <t>Commentaire :
    ON est en pay as produced. Ce n'est pas vraiment au producteur d'estimer et de gérer le surplus non ?</t>
        </r>
      </text>
    </comment>
    <comment ref="C21" authorId="0" shapeId="0" xr:uid="{00000000-0006-0000-0300-000008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En cas de groupement, la répartition des missions, risques et responsabilités entre les différents membres du groupement ainsi que, le cas échéant, les expériences communes dont disposent les membres du groupement, ou certains d’entre eux, dans la réalisation d’opérations comparables au Projet ;  </t>
        </r>
      </text>
    </comment>
    <comment ref="I21" authorId="0" shapeId="0" xr:uid="{00000000-0006-0000-0300-000018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Le nombre et l’expérience des effectifs d’encadrement dont dispose le candidat pour assurer la réalisation des missions de maîtrise d’ouvrage, de conception, de construction, d’exploitation et de maintenance d’opérations comparables au Projet. </t>
        </r>
      </text>
    </comment>
    <comment ref="C24" authorId="0" shapeId="0" xr:uid="{00000000-0006-0000-0300-000009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Présentation d'un suppléant si responsable non dispo. Back up &amp; co
Reply:
    Si facturation par le producteur, qu'on ait le même interlocuteur d'entrée pour la facturation.</t>
        </r>
      </text>
    </comment>
    <comment ref="B27" authorId="0" shapeId="0" xr:uid="{00000000-0006-0000-0300-000003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Par nous et par l'aggrégateur ?</t>
        </r>
      </text>
    </comment>
    <comment ref="C29" authorId="0" shapeId="0" xr:uid="{00000000-0006-0000-0300-00000A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On peut peut-être demander à avoir un doc bilan exploitable que vous pourriez mettre sur une nouvelle plateforme pour conserver les données de production sur la durée</t>
        </r>
      </text>
    </comment>
    <comment ref="B33" authorId="0" shapeId="0" xr:uid="{00000000-0006-0000-0300-000004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Onproposerait de nous fournir un prix tenant compte d'une facturation producteur -&gt; Consommateur. Mais on pourrait se permettre, pendant les négos, de changer de disposition et de renégocier le prix. </t>
        </r>
      </text>
    </comment>
    <comment ref="C33" authorId="0" shapeId="0" xr:uid="{00000000-0006-0000-0300-00000B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Comme pour les CEE, la capa, les taxes, on transfère la facturation de la prod au fournisseur. Une facture ne veut pas dire acte d'achat. Voir la facturation comme une prestation en tant que telle.</t>
        </r>
      </text>
    </comment>
    <comment ref="C47" authorId="0" shapeId="0" xr:uid="{00000000-0006-0000-0300-00000C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Quelle différence entre max et min on s'autorise ?</t>
        </r>
      </text>
    </comment>
    <comment ref="C49" authorId="0" shapeId="0" xr:uid="{00000000-0006-0000-0300-00000D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Du sens ou non d'évaluer la différence entre les TRI pour juger la répartition de la valeur ?
Reply:
    Plus le TRI projet sera élevé, plus le prix de vente risquera d'être élevé. IL nous faut un bon TRI entre robustesse et prix plus faible.
Reply:
    Leur demander le BP complet pour l'analyse. Trame de BP à compléter par le candidat pour pouvoir analyser les projets. 
Reply:
    IL faut détailler notre méthode d'analyse 
Reply:
    Simplifier les 4 lignes ci-dessus en une seule ligne.
Reply:
    Se référer à l'ppréciation financière de l'offre (robustesse du montage contractuel et fiancnier)</t>
        </r>
      </text>
    </comment>
    <comment ref="C52" authorId="0" shapeId="0" xr:uid="{00000000-0006-0000-0300-00000E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Demander à ce que les candidats nous présenter des actions avec nos entités locales (Alisée, TELA, TES, …)</t>
        </r>
      </text>
    </comment>
    <comment ref="C53" authorId="0" shapeId="0" xr:uid="{00000000-0006-0000-0300-00000F000000}">
      <text>
        <r>
          <rPr>
            <sz val="10"/>
            <color rgb="FF000000"/>
            <rFont val="Arial"/>
            <charset val="1"/>
          </rPr>
          <t>Commentaire :
    Je rajouterai que le candidat doit proposer des éléments/présentations pédagogiques lors de ces visites et nous les expliquer
Préciser transport ferroviaire ou routier ?
Bilan carbone du déplacement ?</t>
        </r>
      </text>
    </comment>
    <comment ref="C58" authorId="0" shapeId="0" xr:uid="{00000000-0006-0000-0300-000010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t>
        </r>
      </text>
    </comment>
    <comment ref="C60" authorId="0" shapeId="0" xr:uid="{00000000-0006-0000-0300-000011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
Reply:
    OU alors tout simplement noter positivement s'il y a de l'actionnariat public ou citoyen dans le projet.
Reply:
    Ou également structure de financement participatif type energie partagée</t>
        </r>
      </text>
    </comment>
    <comment ref="C62" authorId="0" shapeId="0" xr:uid="{00000000-0006-0000-0300-000012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Est-on en capacité de réaliser l'analyse avec les annexes demandées par la CRE.</t>
        </r>
      </text>
    </comment>
    <comment ref="C65" authorId="0" shapeId="0" xr:uid="{00000000-0006-0000-0300-000013000000}">
      <text>
        <r>
          <rPr>
            <sz val="10"/>
            <color rgb="FF000000"/>
            <rFont val="Arial"/>
            <charset val="1"/>
          </rPr>
          <t xml:space="preserve">[Threaded comment]
Your version of Excel allows you to read this threaded comment; however, any edits to it will get removed if the file is opened in a newer version of Excel. Learn more: https://go.microsoft.com/fwlink/?linkid=870924
Comment:
    On peut spécifier les matériaux avec une norme française ?
Reply:
    Française pas sûre mais européenne oui
</t>
        </r>
      </text>
    </comment>
    <comment ref="I65" authorId="0" shapeId="0" xr:uid="{00000000-0006-0000-0300-000019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Les méthodes utilisées et les équipements dont dispose le candidat pour assurer les missions de construction, d’exploitation et de démantèlement d’opérations comparables au Projet en réduisant autant que possible les impacts défavorables sur l’environnement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author>
  </authors>
  <commentList>
    <comment ref="B4" authorId="0" shapeId="0" xr:uid="{00000000-0006-0000-0400-000001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Monotone &amp; co
Reply:
    @Emmanuel, on pourra mettre les contraintes réseaux ici.</t>
        </r>
      </text>
    </comment>
    <comment ref="B17" authorId="0" shapeId="0" xr:uid="{00000000-0006-0000-0400-000002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J'enlèvera ces 2 1ers critères pour les passer dans les 2 autres</t>
        </r>
      </text>
    </comment>
    <comment ref="B29" authorId="0" shapeId="0" xr:uid="{00000000-0006-0000-0400-000003000000}">
      <text>
        <r>
          <rPr>
            <sz val="10"/>
            <color rgb="FF000000"/>
            <rFont val="Arial"/>
            <charset val="1"/>
          </rPr>
          <t>[Threaded comment]
Your version of Excel allows you to read this threaded comment; however, any edits to it will get removed if the file is opened in a newer version of Excel. Learn more: https://go.microsoft.com/fwlink/?linkid=870924
Comment:
    Un prix énergie maintenance et un prix facturation au MWh à décrire dans un DQE.</t>
        </r>
      </text>
    </comment>
  </commentList>
</comments>
</file>

<file path=xl/sharedStrings.xml><?xml version="1.0" encoding="utf-8"?>
<sst xmlns="http://schemas.openxmlformats.org/spreadsheetml/2006/main" count="523" uniqueCount="281">
  <si>
    <t>QUESTIONNAIRE METHODOLOGIQUE</t>
  </si>
  <si>
    <t>DETAIL DES PRESTATIONS</t>
  </si>
  <si>
    <r>
      <rPr>
        <b/>
        <sz val="10"/>
        <color rgb="FF000000"/>
        <rFont val="Calibri"/>
        <family val="2"/>
        <charset val="1"/>
      </rPr>
      <t>A COMPLETER PAR LE CANDIDAT
(</t>
    </r>
    <r>
      <rPr>
        <b/>
        <sz val="10"/>
        <color rgb="FFFF0000"/>
        <rFont val="Calibri"/>
        <family val="2"/>
        <charset val="1"/>
      </rPr>
      <t>OBLIGATOIRE</t>
    </r>
    <r>
      <rPr>
        <b/>
        <sz val="10"/>
        <color rgb="FF000000"/>
        <rFont val="Calibri"/>
        <family val="2"/>
        <charset val="1"/>
      </rPr>
      <t>)</t>
    </r>
  </si>
  <si>
    <r>
      <rPr>
        <b/>
        <sz val="10"/>
        <color rgb="FF000000"/>
        <rFont val="Calibri"/>
        <family val="2"/>
        <charset val="1"/>
      </rPr>
      <t xml:space="preserve">ELEMENTS D'ANALYSE A FOURNIR PAR LE CANDIDAT
</t>
    </r>
    <r>
      <rPr>
        <b/>
        <sz val="10"/>
        <color rgb="FFFF0000"/>
        <rFont val="Calibri"/>
        <family val="2"/>
        <charset val="1"/>
      </rPr>
      <t>(OBLIGATOIRE)</t>
    </r>
  </si>
  <si>
    <t>Points maximimum attribués</t>
  </si>
  <si>
    <t>Prestation</t>
  </si>
  <si>
    <t>Description de la prestation</t>
  </si>
  <si>
    <t>OUI/NON</t>
  </si>
  <si>
    <t>Analyse Groupement</t>
  </si>
  <si>
    <t>Calcul des points du Candidat (automatique)</t>
  </si>
  <si>
    <t>Justificatif à fournir</t>
  </si>
  <si>
    <t>Justificatif (et contenu minimum) à fournir le cas échéant</t>
  </si>
  <si>
    <t>Nom de l'annexe</t>
  </si>
  <si>
    <t>1. CARACTERISTIQUES DU PROJET</t>
  </si>
  <si>
    <t>Identité</t>
  </si>
  <si>
    <t>Age du projet</t>
  </si>
  <si>
    <t>L’électricité produite par l’unité de production provient d’un projet mis en service après 2015 ?</t>
  </si>
  <si>
    <t>OUI</t>
  </si>
  <si>
    <t>Document validant la MES</t>
  </si>
  <si>
    <t>Puissance du projet</t>
  </si>
  <si>
    <t xml:space="preserve">L’unité de production est dotée d’une puissance &gt;= 1 MWc &lt;= à 3,5 MW idée du volume min et max </t>
  </si>
  <si>
    <t>Dossier technique</t>
  </si>
  <si>
    <t>Avancée du projet</t>
  </si>
  <si>
    <r>
      <rPr>
        <b/>
        <sz val="10"/>
        <color rgb="FF000000"/>
        <rFont val="Calibri Light"/>
        <family val="2"/>
        <charset val="1"/>
      </rPr>
      <t xml:space="preserve">Date de démarrage </t>
    </r>
    <r>
      <rPr>
        <b/>
        <sz val="10"/>
        <rFont val="Arial"/>
        <charset val="1"/>
      </rPr>
      <t>prévisionnelle</t>
    </r>
  </si>
  <si>
    <t>PC</t>
  </si>
  <si>
    <t>Doc officiel</t>
  </si>
  <si>
    <t>Autorisation</t>
  </si>
  <si>
    <t>Purgé de tout recours</t>
  </si>
  <si>
    <t>Demande de raccordment au réseau</t>
  </si>
  <si>
    <t>Date prévisionnelle de mise en service</t>
  </si>
  <si>
    <t>Date réelle de mis en service</t>
  </si>
  <si>
    <t>(EBO) Bail</t>
  </si>
  <si>
    <t>S'assurer qu'il est bien signé par la société de projet et pas par un  de ses actionnaires pour évaluer la solidité du montage</t>
  </si>
  <si>
    <t>Technique</t>
  </si>
  <si>
    <t>Surplus</t>
  </si>
  <si>
    <t xml:space="preserve">Courbe de prod vs courbe de conso agrégée 
je propsoerais bien de leur demander la monotone. Voir avec Antoine quelle est la puissance "critique" en injection sur chaque actif dans nos simulations, qui génère du surplus. Et donc noter sur le nombre d'heure au dessus de cette puissance limite. 
En parallèle, demander à ce que la production soit le plus proche possible, ni trop supérieur, no trop inférieur au taux d'autroproduction visé. </t>
  </si>
  <si>
    <t>Fichier courbe de prod .csv</t>
  </si>
  <si>
    <t>Point d'injection</t>
  </si>
  <si>
    <t>1 PRM spécifique pour le périmètre du CADER afin de bien mesurer la production dédiée aux membres du groupement de commande</t>
  </si>
  <si>
    <t>Données GRD csv</t>
  </si>
  <si>
    <t>Taux de disponibilité théorique</t>
  </si>
  <si>
    <t>minimum 90% pour solaire
minimum 85% pour l'éolien</t>
  </si>
  <si>
    <t>Engagement</t>
  </si>
  <si>
    <t>Contrôle du taux de disponibilité</t>
  </si>
  <si>
    <t>Quels sont les outils mis à disposition du coordonnateur du groupement de commande pour contrôler le taux réelle de disponibilité</t>
  </si>
  <si>
    <t>Présentation de la procédure de contrôle</t>
  </si>
  <si>
    <t>Production en cas de prix négatif</t>
  </si>
  <si>
    <t>Proposition EBO : En AO CRE, les heures de production à prix négatif au-delà de 15 heures sont réuménéres d'une prime pour prix négatifs. https://www.cre.fr/fileadmin/Documents/Appels_d_offres/import/CDC_PV_Sol_10_11_2023.pdf . Quel compromis proposer (sachant que je ne vois rien sur les prix négatifs dans le CCP).
Proposition EBO : on demande un prix pour heures de prix négatif. ON indique lque l'aggrégateur pourra leur demander de couper en période de prix négatif si risque de surplus. Ils estiment leur risque à etre coupé à partir des courbes de charges qu'on leur transmet. Et nous on objective l'aggrégateur sur un nombre d'heure minimum de coupure. Tout cela fonctionne si l'ordre de coupure ne provient pas du GRD, ces cas étant à différencier, la compensation provenant du GRD.</t>
  </si>
  <si>
    <t>Présentation de la gestion des prix négatifs</t>
  </si>
  <si>
    <t>Contraintes réseau</t>
  </si>
  <si>
    <t>Calcul du mieux disant par rapport aux contraintes réseaux fournies par RTE. Sur la carte des Plimite du S3REnR ou du quote part, à condition que le taux de réfaction de la collectivité soit proportionnelle au quote part. Si oui, on note au mieux disant sur un quote part minimum (ou sur une puissance écretée minimum indiquée sur la carte des contraintes du S3RENR</t>
  </si>
  <si>
    <t>Maintenance</t>
  </si>
  <si>
    <t xml:space="preserve">Maintenance préventive </t>
  </si>
  <si>
    <t>délai de prévenance, calendrier</t>
  </si>
  <si>
    <t>Calendrier avec délais contractuels</t>
  </si>
  <si>
    <t>Maintenance curative</t>
  </si>
  <si>
    <t>calendrier, nbre de jours</t>
  </si>
  <si>
    <t>ANALYSE PAR LE GROUPEMENT (on pourrait calibrer avec totalité des pts si pas de surplus, la moitié si surplus &lt; x MWh, 0 pt sir surplus &gt; x MWh)</t>
  </si>
  <si>
    <t>Note de calcul avec à minima identification de nb heures annuelle de surplus, nb heures mensuelle, fréquence de surplus par heure cumulée</t>
  </si>
  <si>
    <t>Equipe</t>
  </si>
  <si>
    <t>interne, sous traitance 
un interlocuteur dédié avec un binome back up</t>
  </si>
  <si>
    <t>Organigramme / contacts / rôles</t>
  </si>
  <si>
    <t>Gestions des garanties : Origines et Capacité</t>
  </si>
  <si>
    <t>Certification des Garanties d’Origine</t>
  </si>
  <si>
    <t xml:space="preserve">Autorisation de transfert des droits aux GO à chacun des membres. </t>
  </si>
  <si>
    <t>Exemple de mandat de transfert de droit et process de déclaration avec rétroplanning</t>
  </si>
  <si>
    <t>Certification des garanties de Capacité</t>
  </si>
  <si>
    <t xml:space="preserve">Autorisation de transfert des garanties de capacité à chacun des 7 membres. </t>
  </si>
  <si>
    <t>2. SERVICE CLIENT ET FACTURATION</t>
  </si>
  <si>
    <t>Interlocuteurs et gestion relationnelle</t>
  </si>
  <si>
    <t>Interlocuteur dédié</t>
  </si>
  <si>
    <t>En charge de la mise en place et suivi de l'exécution des prestations ainsi que de la coordination de l'ensemble des intervenants du titulaire nécessaires au bon fonctionnement de l'exécution du marché ; joignable par mail et par téléphone
Relation agrégateur : Assure la gestion quotidienne du contrat ; l'interface avec le gestionnaire de réseau (GRD) ; la résolution de difficultés … ; joignables par mail et par téléphone (numéro non surtaxé)
Relation Producteur / Fournisseur : Comptabilité, factures, …</t>
  </si>
  <si>
    <t>Organigramme des interlocuteurs dédiés à chaque tache, relation, …</t>
  </si>
  <si>
    <t>Interlocuteur Flux de Données pour l’Agrégateur / Fournisseur</t>
  </si>
  <si>
    <t>En capacité d’être réactif sur les difficultés d’accès aux données de flux par l’agrégateur, coupure (prix négatif...), ...</t>
  </si>
  <si>
    <t>Données : accès et traçabilité</t>
  </si>
  <si>
    <t>Acces à des données qualitatives de productions - pendant le marché pour l'aggrégateur, Nantes Métropole et TE44</t>
  </si>
  <si>
    <t>Description de la mIse à disposition des données pour l'aggrégateur ainsi que pour les coordonnateurs Nantes Métropole et TE44 (délai, modalités techniques, fiabilité) en temps réel et a postériori. Les données minimales sont les suivantes : 
- la puissance instantanée de l’Installation mesurée par le SCADA, moyennée sur un pas de temps 10 minutes ; 
- le statut de disponibilité binaire des turbines (1 ou 0) pour toutes les 10 minutes en commençant par 00 :00 ; 
- la puissance du vent ou l'irradiation au pas 10 minutes et les indicateurs permettant de s'assurer que la production réelle est conforme à la production théorique
- le statut de disponibilité du SCADA (1 ou 0) pour toutes les 10 minutes en commençant par 00 :00  ; 
- les relevés de température [au pas de temps 10 min ; 
- Variable compteur soutirage PA10MN (moyenne 10 mn quand les auxiliaires soutirent ; égale à 0 quand le parc injecte). 
Décrire la méthode permettant de compléter des données partiellement manquantes.</t>
  </si>
  <si>
    <t>Description de l'outil de supervision, modalités d'accès pour l'agrégateur et le coordonnateur tournant (NM, TE44)</t>
  </si>
  <si>
    <t xml:space="preserve">Accès aux données de production pendant le marché pour les membres du groupement d'achat </t>
  </si>
  <si>
    <t xml:space="preserve">Modalités de visualisation de la production pour les membres du groupement.  </t>
  </si>
  <si>
    <t>Description de l'outil mis à disposition ou le cas échéant les fichiers adressés permettant l'accès à l'information. Accès à un outil de démo (identifiant / mot de passe à fournir) ou  captures d'écran</t>
  </si>
  <si>
    <t xml:space="preserve">Acces à l'historique de données de productions </t>
  </si>
  <si>
    <t xml:space="preserve">Décrire les modalités d'accès à l'histoirque des donées de production à tout moment, jusqu'à 2 ans après la fin du contrat. Décrivez-nous la profondeur et le format des données disponibles. </t>
  </si>
  <si>
    <t>Profondeur des données disponibles et pas de temps associés pendant toute la durée du contrat. Format des données</t>
  </si>
  <si>
    <t>Bilan d'exploitation</t>
  </si>
  <si>
    <t>Décrire les modalités de reporting/bilan d'exploitation (mensuel, trimestriel, annuel), …  y compris sur les pièces et réparabilité des pièces</t>
  </si>
  <si>
    <t>Modéle de bilan d'exploitation</t>
  </si>
  <si>
    <t>Process de transmission des données au fournisseur/agrégateur</t>
  </si>
  <si>
    <t>Description des moyens techniques et du protocole d'accès ou d'envoi de ces données et de leur fiabilité (eg forfait internet, SIM M2M …). Quelle sécurité sur les équipements de communication. Maintenance sur les équipements de télécommunication ?</t>
  </si>
  <si>
    <t>Description du process et des modalités de transmission de données (API, FTP, ...)</t>
  </si>
  <si>
    <t>Facturation par le Producteur</t>
  </si>
  <si>
    <t>Facturation</t>
  </si>
  <si>
    <t>Possibilité pour le Producteur de facturer directement à chacun des 7 membres</t>
  </si>
  <si>
    <t>Champs de facturation</t>
  </si>
  <si>
    <t>Possibilités de champs de personnalisation des factures</t>
  </si>
  <si>
    <t>Description des champs / Nombre caractères</t>
  </si>
  <si>
    <t>Validation des 1eres factures</t>
  </si>
  <si>
    <t>Validation des factures (pro-format) avant l'édition des 1eres factures, pour vérification des prix, des champs personnalisables et regroupement de factures, le cas échéant</t>
  </si>
  <si>
    <t>Regroupement de facturation</t>
  </si>
  <si>
    <t>Qualité du process de traitement des erreurs de facturation</t>
  </si>
  <si>
    <t>Proposition de délais et des méthodes de correction pour résoudre les erreurs de facturation détectées par l'acheteur (surfacturation, erreur de périmètre, erreur d'index, etc). Modalités de fonctionnement en avoir, rejet...</t>
  </si>
  <si>
    <t>Alerte dépassement du délai de paiement</t>
  </si>
  <si>
    <t>- Information par email en cas de retard de paiement 3 jours ouvrés avant l'expiration du délai global de paiement du membre concerné.</t>
  </si>
  <si>
    <t>Eléments permettant le contrôle de la facture déposée sous chorus, disponible sous 5 J</t>
  </si>
  <si>
    <t>Envoi en simultané (ou mise à disposition sous 5J ouvrés maximum) de la facture et des éléments permettant de la vérifier : fichier de données de facturation associé ou solution d’accès aux données spécifique (mail , manipulation espace client à la main du membre, manipulation espace client à la main du Titulaire … )
Les éléments de contrôle attendus contiennent a minima les champs identifiés ci dessous :
N° de facture regroupé, PCE (référence du point de livraison), Entité/Membre (ex : NM, VDN, CCAS…), Libellé de bordereau de facturation, Date début de consommation facturée, Date fin de consommation facturée, Montant TTC, consommation</t>
  </si>
  <si>
    <t>Fréquence de facturation mensuelle</t>
  </si>
  <si>
    <t>Possibilité d'établir des factures mensuellement sur index réel ou index estimé pour l'ensemble des sites</t>
  </si>
  <si>
    <t>Facturation par le Fournisseur</t>
  </si>
  <si>
    <t>Possibilité pour le Producteur de facturer au Fournisseur de complément des 7 membres
ce dernier se chargera de facturer les membres du groupement pour la part production</t>
  </si>
  <si>
    <t>Process de lien avec le Fournisseur</t>
  </si>
  <si>
    <t>description des modalités de liens, délais de transmission d'informations, permetant au Fournisseur d'établir la facture et au client de la contrôler</t>
  </si>
  <si>
    <t>3. VALEUR ECONOMIQUE ET FINANCIERE</t>
  </si>
  <si>
    <t>Tarif</t>
  </si>
  <si>
    <t>Calcul de la note prix</t>
  </si>
  <si>
    <t>Formule CRE (Prix max 120 ?)</t>
  </si>
  <si>
    <t>Robustesse du montage contractuel et financier</t>
  </si>
  <si>
    <t>Réparition des valeurs
TRI projet
TRI actionnaires</t>
  </si>
  <si>
    <t xml:space="preserve"> Pour évaluer la robustesse du projet, avoir un TRI projet (ou TRI résiduel ie après primes d'exploitations) le plus élevé possible montre qu'il reste suffisaement de valeur dans le projet pour répondre à certains aléas. En exemple,  viser un TRI de 7,5 en P75 sur 30 ans (ramener pour un P90 sur 20 ans ?). Plus le TRI projet est élevé, plus on a de chances que le projet soit vertueux car les primes de développement auront été versées. 
Demander de la transparence  sur le TRI projet et TRI actionnaire et l'ensemble du BP.</t>
  </si>
  <si>
    <t>Business plan</t>
  </si>
  <si>
    <t>4. ENJEUX SOCIAUX ET DEVELOPPEMENT TERRITORIAL</t>
  </si>
  <si>
    <t>Développement territorial</t>
  </si>
  <si>
    <t>Ancrage territorial du projet</t>
  </si>
  <si>
    <t>Le projet a permis de mettre en place des actions et sensibilisations favorisant l'ancrage territorial pendant les différentes phases (études - démantellement)</t>
  </si>
  <si>
    <t>NON</t>
  </si>
  <si>
    <t>X</t>
  </si>
  <si>
    <t>description des actions engagées (ou programmées) visant à faciliter l’ancrage territorial du projet</t>
  </si>
  <si>
    <t>Visites de sites</t>
  </si>
  <si>
    <t>Visite guidée semestrielle, pour un groupe de 50 personnes maximum, sur une demi journée (transport le plus décarbonné possible à la charge du producteur) orientée vers la sensibilisation et/ou la compréhension des enjeux de productions de l’énergie…</t>
  </si>
  <si>
    <t>modalités des visites et programme prévisionnel</t>
  </si>
  <si>
    <t>Gouvernance du projet</t>
  </si>
  <si>
    <t xml:space="preserve">Décrire la gouvernance du projet et présenter des mécanismes de majorité qualifiée, ce qui oblige l'actionnaire principal à prendre des décisions en concertation avec les acteurs locaux. Nous pouvons privilégier une gouvernance dans laquelle les droits de votes ne sont pas corrélés aux capitaux. </t>
  </si>
  <si>
    <t>Le Groupement analysera la réponse</t>
  </si>
  <si>
    <t>description de la gouvernance des projets</t>
  </si>
  <si>
    <t>Formations</t>
  </si>
  <si>
    <t>Proposer des formations annulles pour différents publics (Collectivités Territoriales :  élus, techniciens, administratifs | Etablissements de services publics : Transport, Santé, Enseignement)</t>
  </si>
  <si>
    <t>Retombées économiques pour le territoire des acheteurs</t>
  </si>
  <si>
    <t>Expliquer comment les recettes générées par ce marché permettront des investissements futurs sur le territoire des acheteurs (44)</t>
  </si>
  <si>
    <t>Part des prestations d’entretien, de maintenance et d’exploitation que le Candidat s’engage à faire réaliser par des PME</t>
  </si>
  <si>
    <t>Réalisation de l'entretien par des PME</t>
  </si>
  <si>
    <t xml:space="preserve">La notation relative à la part minimale des prestations d'entretien, de maintenance et d’exploitation de l’Installation que le Candidat s’engage à faire réaliser par des PME </t>
  </si>
  <si>
    <t>Montant minimal de financement ou investissement participatif proposé pour l’Installation</t>
  </si>
  <si>
    <t>Participation des citoyens ou des collectivités</t>
  </si>
  <si>
    <t>Recours à l’investissement citoyen sur le projet --&gt; Formule CRE sur du financement citoyen ou collectivités
Financement citoyen ou collectivité</t>
  </si>
  <si>
    <t>description des parties prenantes</t>
  </si>
  <si>
    <t>Engagements en matière d’insertion professionnelle des personnes rencontrant des difficultés sociales ou professionnelles particulières</t>
  </si>
  <si>
    <t>Calcul de la note</t>
  </si>
  <si>
    <t xml:space="preserve">La notation relative aux engagements en matière d’insertion professionnelle des personnes rencontrant des difficultés sociales ou professionnelles particulières </t>
  </si>
  <si>
    <t>5. ENJEUX ENVIRONNEMENTAUX</t>
  </si>
  <si>
    <t>Montant minimum que le Candidat s'engage à allouer (a) aux mesures ERC et au suivi environnemental du Projet hors Démantèlement et (b) au Fonds Biodiversité</t>
  </si>
  <si>
    <t>Calcul</t>
  </si>
  <si>
    <t>Taux de Recyclage ou de Réutilisation des pales</t>
  </si>
  <si>
    <t>Matériaux de construction du projet</t>
  </si>
  <si>
    <t>Les matériaux utilisés pour la production d’énergie renouvelable sont à minima à x % recyclable et/ou réutilisable en fin de vie</t>
  </si>
  <si>
    <t>ANALYSE PAR LE GROUPEMENT
(barème à définir)</t>
  </si>
  <si>
    <t>description des matériaux utilisés et des conditions de recyclabilité et/ou de réutilisation</t>
  </si>
  <si>
    <t>Matériaux de maintenance du projet</t>
  </si>
  <si>
    <t>Les matériaux utilisés pour la maintenance sont issus du réemploi ou a minima x% issu du recyclage
remplacement de panneaux solaires vs réparabilité</t>
  </si>
  <si>
    <t>Indice de réparabilité des pièces / méthode de réparation</t>
  </si>
  <si>
    <t>Recyclage issu de la maintenance</t>
  </si>
  <si>
    <t>description de la procédure</t>
  </si>
  <si>
    <t xml:space="preserve">Optimisation de l’occupation de la zone pour ce qui est de l’emprise de l’Installation </t>
  </si>
  <si>
    <t>Quel est ou était l'usage du terrain</t>
  </si>
  <si>
    <t xml:space="preserve">Dans le cas où le terrain avait un usage agricole nous pourrions pénaliser le candidat. </t>
  </si>
  <si>
    <t>Energie</t>
  </si>
  <si>
    <t>Bilan carbone des visites de site</t>
  </si>
  <si>
    <t>Fournir le bilan carbone des visites de site annuelles</t>
  </si>
  <si>
    <t>Atelier / COM</t>
  </si>
  <si>
    <t>Accompagnement dans l’animation, la pédagogie, la communication quant à la valorisation de l’énergie consommée</t>
  </si>
  <si>
    <t>Le candidat présente ses moyens, son organisation et sa capacité à réaliser cet accompagnement.
Le candidat devra présenter les moyens de communication envisagés avec le coordonnateur.</t>
  </si>
  <si>
    <t>On supprime ? C'est mis dans le chapitre 4</t>
  </si>
  <si>
    <t>Pertinence des moyens techniques et véhicules lors des maintenances</t>
  </si>
  <si>
    <t xml:space="preserve">recours à une flotte et outillage bas carbone </t>
  </si>
  <si>
    <t>fiches technqiues</t>
  </si>
  <si>
    <t>Effet Joule</t>
  </si>
  <si>
    <t>A l’aide du simulateur fourni sur la feuille xx, le candidat identifie l’adresse du projet identifié. Les pertes par effet joule sont &lt; x kWh</t>
  </si>
  <si>
    <t>formulaire renseigné</t>
  </si>
  <si>
    <t>QUESTIONNAIRE TECHNIQUE</t>
  </si>
  <si>
    <t>Points maximum attribués</t>
  </si>
  <si>
    <t>Le projet de production</t>
  </si>
  <si>
    <t>Stade d'avancée du projet</t>
  </si>
  <si>
    <t>Décrire les avancées du projet et pour chacune d'elle fournir le document officiel le cas échéant : date de démarrage prévisionnel, permis de construire, autorisation, purgé de tout recours, demande de raccordement au réseau, date prévisionnelle de mise en service, date réelle de mise en service, ...</t>
  </si>
  <si>
    <t>Analyse du groupement</t>
  </si>
  <si>
    <t>Documents officiels</t>
  </si>
  <si>
    <t>Au regard de la carte établie par RTE https://www.contraintes-reseau-s3renr-rte.com le candidat indique la localisation de son projet.</t>
  </si>
  <si>
    <t>Localisation précise du projet</t>
  </si>
  <si>
    <t>Statut de la société et relations entre les associés</t>
  </si>
  <si>
    <t>Présentation des statuts de la société de production et description des signataires du pacte d'associés/actionnaires et des rapports entre associés (société de projet, actionnaires, ...)</t>
  </si>
  <si>
    <t>Adéquation des caractéristiques techniques du site de production vis-à-vis des besoins de l’acheteur</t>
  </si>
  <si>
    <t>Le projet repose sur un seul PRM ?</t>
  </si>
  <si>
    <t>Description du dispositif permettant le contrôle de la production</t>
  </si>
  <si>
    <t>Le Candidat est en capacité de s'engager sur un taux de disponibilité théorique minimum de 80% pour l'éolien ? La disponibilité s'entend au point d'injection.</t>
  </si>
  <si>
    <t>Appréciation de la disponibilité annuelle et mensuelle</t>
  </si>
  <si>
    <t>Mise en place d'outils à disposition du coordonnateur du groupement de commande pour contrôler le taux réel de disponibilité</t>
  </si>
  <si>
    <t>Présentation des outils et la procédure de contrôle</t>
  </si>
  <si>
    <t>Surplus de production au regard des consommations du groupement</t>
  </si>
  <si>
    <t>La courbe de production théorique ne génère aucun surplus au regard de la courbe de consommation agrégée adressée par le groupement. Un format csv sera transmis en annexe du QT.</t>
  </si>
  <si>
    <t>Fichier courbe de production.csv
nombre d'heures de surplus et puissance associée</t>
  </si>
  <si>
    <t>Modalités de production en cas de prix négatif</t>
  </si>
  <si>
    <t>Capacité à adapter l'offre en cas de prix négatifs et protocole à mettre en place en cas de demande de coupures de l'agrégateur (délai de prévenance, informations à transmettre et circuit de l'information, conditions économiques, ...)</t>
  </si>
  <si>
    <t>descriptif</t>
  </si>
  <si>
    <t>Adéquation des moyens (humains / techniques) et mesures (délais, planification) mis en œuvre pour garantir une maintenance efficiente du site de production</t>
  </si>
  <si>
    <t>Description des modalités de maintenance préventive avec calendrier associé et acteurs intervenants</t>
  </si>
  <si>
    <t>descriptif avec délais contractuels</t>
  </si>
  <si>
    <t>Qualité de la structure relationnelle proposée entre l’acheteur et le candidat</t>
  </si>
  <si>
    <t>En charge de la mise en place et suivi de l'exécution des prestations ainsi que de la coordination de l'ensemble des intervenants du titulaire nécessaires au bon fonctionnement de l'exécution du marché ; joignable par mail et par téléphone
Relation agrégateur : Assure la gestion quotidienne du contrat ; l'interface avec le gestionnaire de réseau (GRD) ; la résolution de difficultés … ; joignables par mail et par téléphone (numéro non surtaxé)
Relation Producteur / Fournisseur : Comptabilité, factures, …
Relation Facturation</t>
  </si>
  <si>
    <t>Pertinence des moyens mis à disposition de l’acheteur permettant l’accès et la traçabilité des données nécessaires au suivi de la prestation</t>
  </si>
  <si>
    <t>Mise à disposition d'un outil de supervision.</t>
  </si>
  <si>
    <t>Description de l'outil de supervision avec accès démo et/ou captures écrans</t>
  </si>
  <si>
    <t>Description des moyens techniques et du protocole d'accès ou d'envoi de ces données et de leur fiabilité (eg forfait internet, SIM M2M …). Quelle sécurité sur les équipements de communication ? Maintenance sur les équipements de télécommunication ?</t>
  </si>
  <si>
    <t xml:space="preserve">Dispositif de visualisation de la production pour les membres du groupement.  </t>
  </si>
  <si>
    <t xml:space="preserve">Accès à l'historique des données de production à tout moment, jusqu'à 2 ans après la fin du contrat. Décrivez-nous la profondeur et le format des données disponibles. </t>
  </si>
  <si>
    <t>Adéquation des modalités de facturation proposées aux besoins de l’acheteur : Facturation par le Producteur</t>
  </si>
  <si>
    <t>Description du process de contrôle</t>
  </si>
  <si>
    <t>Description des modalités de correction des erreurs</t>
  </si>
  <si>
    <t>Envoi en simultané (ou mise à disposition sous 5J ouvrés maximum) de la facture et des éléments permettant de la vérifier : fichier de données de facturation associé ou solution d’accès aux données spécifique (mail , manipulation espace client à la main du membre, manipulation espace client à la main du Titulaire … )
Les éléments de contrôle attendus contiennent a minima les champs identifiés ci dessous :
N° de facture, N° de facture regroupée (le cas échéant), Entité/Membre (ex : TE44, NM, …), Libellé de bordereau de regroupement (le cas échéant), Date début de production facturée, Date fin de production facturée, Montant TTC, volume de production</t>
  </si>
  <si>
    <t>Exemple de fichiers de données de facturation</t>
  </si>
  <si>
    <t>Adéquation des modalités de facturation proposées aux besoins de l’acheteur Facturation par le Fournisseur</t>
  </si>
  <si>
    <t>Description des modalités de liens, délais de transmission d'informations, permetant au Fournisseur d'établir la facture de la part production et au client de la contrôler</t>
  </si>
  <si>
    <t>Description des liens avec le Fournisseur et de transmission des informations (qualité, délai, fréquence, ...)</t>
  </si>
  <si>
    <t>Présentation du business plan</t>
  </si>
  <si>
    <t>Le Candidat apporte tous les arguments justifiant de la robustesse du montage contractuel et financier (TRI projet, TRI actionnaires, bussiness plan type renseigné...)</t>
  </si>
  <si>
    <t>Indemnisation du Titulaire</t>
  </si>
  <si>
    <t>Dans le cas d'une résiliation pour motif d'intéret général par un membre, le Titulaire peut bénéficier d'une indemnisation à hauteur d'un % de la part non amortie des investissements. Précisez le % d'engagement (entre 35 et 65) dans le justificatif.</t>
  </si>
  <si>
    <t>Pourcentage et argumentaire associé</t>
  </si>
  <si>
    <t>4. ENJEUX SOCIAUX,  ENVIRONNEMENTAUX ET DEVELOPPEMENT TERRITORIAL</t>
  </si>
  <si>
    <t>Capacité du candidat à proposer une gouvernance du projet intégrant des acteurs publics et associatifs locaux</t>
  </si>
  <si>
    <t>Le projet a permis de mettre en place des actions favorisant l'ancrage territorial pendant les différentes phases du projet (études  - exploitation - démantellement)</t>
  </si>
  <si>
    <t>Modalités propres à la gouvernance du projet</t>
  </si>
  <si>
    <t>Description des modalités (Le projet fait appel à de l'investissement citoyen, le projet propose une gouvernance avec des droits de vote qui ne sont pas corrélés aux capitaux, …)</t>
  </si>
  <si>
    <t>Capacité du candidat à proposer des actions de sensibilisations permettant le lien entre le site de production et le public local des membres du groupement</t>
  </si>
  <si>
    <t>Actions mises en place</t>
  </si>
  <si>
    <t>Capacité du candidat à organiser des actions de sensibilisation. Exemple : Visite guidée semestrielle, formations, ateliers, ….</t>
  </si>
  <si>
    <t>description des actions, récurrence, modalités financières.</t>
  </si>
  <si>
    <t>Gestion de l'occupation du foncier</t>
  </si>
  <si>
    <t>Usage du terrain</t>
  </si>
  <si>
    <t>Description de l'implantation du projet et des activités annexes potentielles associées</t>
  </si>
  <si>
    <t>description de l'usage du terrain sur son emprise</t>
  </si>
  <si>
    <t>Recours à des moyens techniques dans le respect de l'environnement</t>
  </si>
  <si>
    <t>Présentation des moyens techniques prévu en phase exploitation</t>
  </si>
  <si>
    <t>Pertinence des moyens de déplacements lors des maintenances
Matériaux liés au projet
Préservation de la biodiversité</t>
  </si>
  <si>
    <t>description des actions préservant l'environnement</t>
  </si>
  <si>
    <t>Le projet</t>
  </si>
  <si>
    <t>Stade d'avanncée du projet</t>
  </si>
  <si>
    <t>Décrire les avancées du projet et pour chacun d'elle fournir le document officiel le cas échéant : date de démarrage prévisionnel, permis de construire, autoriation, purgé de tout recours, demande de raccordement au réseau, daté prévisionnelle de mise en service, date réelle de mise en service, ...</t>
  </si>
  <si>
    <t>Bail</t>
  </si>
  <si>
    <t>Description des signataires (société de projet, actionnaires, ...)</t>
  </si>
  <si>
    <t>Les aspects techniques</t>
  </si>
  <si>
    <t>Visite guidée semestrielle, pour un groupe de 50 personnes maximum, sur une demi journée (transport le plus décarbonné possible à la charge du producteur) orientée vers la sensibilisation et/ou la compréhension des enjeux de productions de l’énergie… - base estimative : 3 visites / an</t>
  </si>
  <si>
    <t>modalités des visites et programme prévisionnel, estimation des émissions de Co2 dûes au transport</t>
  </si>
  <si>
    <t>Proposer des formations annuelles pour différents publics (Collectivités Territoriales :  élus, techniciens, administratifs | Etablissements de services publics : Transport, Santé, Enseignement)</t>
  </si>
  <si>
    <t xml:space="preserve">Maintenance de l’Installation </t>
  </si>
  <si>
    <t>Points / 100</t>
  </si>
  <si>
    <t>Propositions CPO</t>
  </si>
  <si>
    <t>Romain</t>
  </si>
  <si>
    <t>Manu B</t>
  </si>
  <si>
    <t>Manu D</t>
  </si>
  <si>
    <t>Colletif Energie</t>
  </si>
  <si>
    <t>Seban</t>
  </si>
  <si>
    <r>
      <rPr>
        <b/>
        <sz val="11"/>
        <color rgb="FF000000"/>
        <rFont val="Calibri"/>
        <family val="2"/>
        <charset val="1"/>
      </rPr>
      <t>1.</t>
    </r>
    <r>
      <rPr>
        <b/>
        <sz val="7"/>
        <color rgb="FF000000"/>
        <rFont val="Times New Roman"/>
        <family val="1"/>
        <charset val="1"/>
      </rPr>
      <t xml:space="preserve">       </t>
    </r>
    <r>
      <rPr>
        <b/>
        <sz val="11"/>
        <color rgb="FF000000"/>
        <rFont val="Calibri"/>
        <family val="2"/>
        <charset val="1"/>
      </rPr>
      <t>Caractéristiques du projet de production éolien / PV</t>
    </r>
    <r>
      <rPr>
        <b/>
        <sz val="11"/>
        <color rgb="FF4472C4"/>
        <rFont val="Calibri"/>
        <family val="2"/>
        <charset val="1"/>
      </rPr>
      <t xml:space="preserve"> /25%</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</si>
  <si>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Progression du candidat dans la réalisation des démarches administratives nécessaires à la mise en œuvre du projet de production et facteurs de risques de mise en service</t>
    </r>
    <r>
      <rPr>
        <sz val="11"/>
        <color rgb="FFFF0000"/>
        <rFont val="Calibri"/>
        <family val="2"/>
        <charset val="1"/>
      </rPr>
      <t>/10%</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</si>
  <si>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 xml:space="preserve">Adéquation des caractéristiques techniques du site de production vis-à-vis des besoins de l’acheteur (Surplus, disponibilité, prix négatifs) </t>
    </r>
    <r>
      <rPr>
        <sz val="11"/>
        <color rgb="FFFF0000"/>
        <rFont val="Calibri"/>
        <family val="2"/>
        <charset val="1"/>
      </rPr>
      <t>/10%</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</si>
  <si>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 xml:space="preserve">Adéquation des moyens (humains / techniques) et mesures (délais, planification) mis en œuvre pour garantir une maintenance efficiente du site de production </t>
    </r>
    <r>
      <rPr>
        <sz val="11"/>
        <color rgb="FFFF0000"/>
        <rFont val="Calibri"/>
        <family val="2"/>
        <charset val="1"/>
      </rPr>
      <t>/5%</t>
    </r>
  </si>
  <si>
    <r>
      <rPr>
        <b/>
        <sz val="11"/>
        <color rgb="FF000000"/>
        <rFont val="Calibri"/>
        <family val="2"/>
        <charset val="1"/>
      </rPr>
      <t>2.</t>
    </r>
    <r>
      <rPr>
        <b/>
        <sz val="7"/>
        <color rgb="FF000000"/>
        <rFont val="Times New Roman"/>
        <family val="1"/>
        <charset val="1"/>
      </rPr>
      <t xml:space="preserve">       </t>
    </r>
    <r>
      <rPr>
        <b/>
        <sz val="11"/>
        <color rgb="FF000000"/>
        <rFont val="Calibri"/>
        <family val="2"/>
        <charset val="1"/>
      </rPr>
      <t xml:space="preserve">Service client et facturation </t>
    </r>
    <r>
      <rPr>
        <b/>
        <sz val="11"/>
        <color rgb="FF4472C4"/>
        <rFont val="Calibri"/>
        <family val="2"/>
        <charset val="1"/>
      </rPr>
      <t>/15%</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</si>
  <si>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 xml:space="preserve">Qualité de la structure relationnelle proposée entre l’acheteur et le candidat </t>
    </r>
    <r>
      <rPr>
        <sz val="11"/>
        <color rgb="FFFF0000"/>
        <rFont val="Calibri"/>
        <family val="2"/>
        <charset val="1"/>
      </rPr>
      <t>/3%</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</si>
  <si>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 xml:space="preserve">Pertinence des moyens mis à disposition de l’acheteur permettant l’accès et la traçabilité des données nécessaires au suivi de la prestation </t>
    </r>
    <r>
      <rPr>
        <sz val="11"/>
        <color rgb="FFFF0000"/>
        <rFont val="Calibri"/>
        <family val="2"/>
        <charset val="1"/>
      </rPr>
      <t>/8%</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</si>
  <si>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 xml:space="preserve">Adéquation des modalités de facturation proposées aux besoins de l’acheteur </t>
    </r>
    <r>
      <rPr>
        <sz val="11"/>
        <color rgb="FFFF0000"/>
        <rFont val="Calibri"/>
        <family val="2"/>
        <charset val="1"/>
      </rPr>
      <t>/4%</t>
    </r>
  </si>
  <si>
    <r>
      <rPr>
        <b/>
        <sz val="11"/>
        <color rgb="FF000000"/>
        <rFont val="Calibri"/>
        <family val="2"/>
        <charset val="1"/>
      </rPr>
      <t>3.</t>
    </r>
    <r>
      <rPr>
        <b/>
        <sz val="7"/>
        <color rgb="FF000000"/>
        <rFont val="Times New Roman"/>
        <family val="1"/>
        <charset val="1"/>
      </rPr>
      <t xml:space="preserve">       </t>
    </r>
    <r>
      <rPr>
        <b/>
        <sz val="11"/>
        <color rgb="FF000000"/>
        <rFont val="Calibri"/>
        <family val="2"/>
        <charset val="1"/>
      </rPr>
      <t xml:space="preserve">Valeur économique et financière </t>
    </r>
    <r>
      <rPr>
        <b/>
        <sz val="11"/>
        <color rgb="FF4472C4"/>
        <rFont val="Calibri"/>
        <family val="2"/>
        <charset val="1"/>
      </rPr>
      <t>/45%</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</si>
  <si>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 xml:space="preserve">Pertinence du montage contractuel et financier du projet de production </t>
    </r>
    <r>
      <rPr>
        <sz val="11"/>
        <color rgb="FFFF0000"/>
        <rFont val="Calibri"/>
        <family val="2"/>
        <charset val="1"/>
      </rPr>
      <t>/15%</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</si>
  <si>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 xml:space="preserve">Tarification de l’énergie proposée par le candidat </t>
    </r>
    <r>
      <rPr>
        <sz val="11"/>
        <color rgb="FFFF0000"/>
        <rFont val="Calibri"/>
        <family val="2"/>
        <charset val="1"/>
      </rPr>
      <t>/30%</t>
    </r>
  </si>
  <si>
    <r>
      <rPr>
        <b/>
        <sz val="11"/>
        <color rgb="FF000000"/>
        <rFont val="Calibri"/>
        <family val="2"/>
        <charset val="1"/>
      </rPr>
      <t>4.</t>
    </r>
    <r>
      <rPr>
        <b/>
        <sz val="7"/>
        <color rgb="FF000000"/>
        <rFont val="Times New Roman"/>
        <family val="1"/>
        <charset val="1"/>
      </rPr>
      <t xml:space="preserve">       </t>
    </r>
    <r>
      <rPr>
        <b/>
        <sz val="11"/>
        <color rgb="FF000000"/>
        <rFont val="Calibri"/>
        <family val="2"/>
        <charset val="1"/>
      </rPr>
      <t xml:space="preserve">Enjeux sociaux et développement territorial </t>
    </r>
    <r>
      <rPr>
        <b/>
        <sz val="11"/>
        <color rgb="FF4472C4"/>
        <rFont val="Calibri"/>
        <family val="2"/>
        <charset val="1"/>
      </rPr>
      <t>/5%</t>
    </r>
  </si>
  <si>
    <r>
      <rPr>
        <sz val="11"/>
        <color rgb="FFFF0000"/>
        <rFont val="Symbol"/>
        <family val="1"/>
        <charset val="2"/>
      </rPr>
      <t>·</t>
    </r>
    <r>
      <rPr>
        <sz val="7"/>
        <color rgb="FFFF0000"/>
        <rFont val="Times New Roman"/>
        <family val="1"/>
        <charset val="1"/>
      </rPr>
      <t xml:space="preserve">         </t>
    </r>
    <r>
      <rPr>
        <sz val="11"/>
        <color rgb="FFFF0000"/>
        <rFont val="Calibri"/>
        <family val="2"/>
        <charset val="1"/>
      </rPr>
      <t>Capacité du candidat à réaliser ou faire réaliser des prestations dédiées par des personnes en situation d’insertion professionnelle /1%</t>
    </r>
  </si>
  <si>
    <r>
      <rPr>
        <sz val="11"/>
        <color rgb="FFFF0000"/>
        <rFont val="Symbol"/>
        <family val="1"/>
        <charset val="2"/>
      </rPr>
      <t>·</t>
    </r>
    <r>
      <rPr>
        <sz val="7"/>
        <color rgb="FFFF0000"/>
        <rFont val="Times New Roman"/>
        <family val="1"/>
        <charset val="1"/>
      </rPr>
      <t xml:space="preserve">         </t>
    </r>
    <r>
      <rPr>
        <sz val="11"/>
        <color rgb="FFFF0000"/>
        <rFont val="Calibri"/>
        <family val="2"/>
        <charset val="1"/>
      </rPr>
      <t>Capacité du candidat à faire réaliser des prestations dédiées par des TPE &amp; PME /1%</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</si>
  <si>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Capacité du candidat à proposer une gouvernance du projet intégrant des acteurs publics et associatifs locaux /</t>
    </r>
    <r>
      <rPr>
        <sz val="11"/>
        <color rgb="FFFF0000"/>
        <rFont val="Calibri"/>
        <family val="2"/>
        <charset val="1"/>
      </rPr>
      <t>2%</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</si>
  <si>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Capacité du candidat à proposer des actions / animations / formations / sensibilisations locales permettant de favoriser l’ancrage territorial du projet de production auprès du public local /</t>
    </r>
    <r>
      <rPr>
        <sz val="11"/>
        <color rgb="FFFF0000"/>
        <rFont val="Calibri"/>
        <family val="2"/>
        <charset val="1"/>
      </rPr>
      <t>1%</t>
    </r>
  </si>
  <si>
    <r>
      <rPr>
        <b/>
        <sz val="11"/>
        <color rgb="FF000000"/>
        <rFont val="Calibri"/>
        <family val="2"/>
        <charset val="1"/>
      </rPr>
      <t>5.</t>
    </r>
    <r>
      <rPr>
        <b/>
        <sz val="7"/>
        <color rgb="FF000000"/>
        <rFont val="Times New Roman"/>
        <family val="1"/>
        <charset val="1"/>
      </rPr>
      <t xml:space="preserve">       </t>
    </r>
    <r>
      <rPr>
        <b/>
        <sz val="11"/>
        <color rgb="FF000000"/>
        <rFont val="Calibri"/>
        <family val="2"/>
        <charset val="1"/>
      </rPr>
      <t xml:space="preserve">Enjeux environnementaux </t>
    </r>
    <r>
      <rPr>
        <b/>
        <sz val="11"/>
        <color rgb="FF4472C4"/>
        <rFont val="Calibri"/>
        <family val="2"/>
        <charset val="1"/>
      </rPr>
      <t>/10%</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</si>
  <si>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Pertinence des processus de réemploi et de valorisation des pièces nécessaires au bon fonctionnement du site de production /</t>
    </r>
    <r>
      <rPr>
        <sz val="11"/>
        <color rgb="FFFF0000"/>
        <rFont val="Calibri"/>
        <family val="2"/>
        <charset val="1"/>
      </rPr>
      <t>5%</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</si>
  <si>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Optimisation de l’occupation du foncier vis-à-vis de l’emprise au sol du site de production /</t>
    </r>
    <r>
      <rPr>
        <sz val="11"/>
        <color rgb="FFFF0000"/>
        <rFont val="Calibri"/>
        <family val="2"/>
        <charset val="1"/>
      </rPr>
      <t>2%</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</si>
  <si>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Pertinence des mesures et moyens techniques mis en œuvre permettant d’assurer une exécution des prestations de fourniture de l’énergie et maintenance du site dans le respect de l’environnement /</t>
    </r>
    <r>
      <rPr>
        <sz val="11"/>
        <color rgb="FFFF0000"/>
        <rFont val="Calibri"/>
        <family val="2"/>
        <charset val="1"/>
      </rPr>
      <t>3%</t>
    </r>
  </si>
  <si>
    <t>CPO : Si je devais en retirer, je supprimerai "Optimisation de l'occupation du foncier" et "capacité à travailler avec TPE / PME"</t>
  </si>
  <si>
    <t xml:space="preserve">CPO : On avait pas évoqué une sous-pondération du tarif en deux parties (énergie / maintenance ou facturation)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</si>
</sst>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67">
    <font>
      <sz val="10"/>
      <color rgb="FF000000"/>
      <name val="Arial"/>
      <charset val="1"/>
    </font>
    <font>
      <b/>
      <sz val="10"/>
      <color rgb="FFFFFFFF"/>
      <name val="Arial"/>
      <charset val="1"/>
    </font>
    <font>
      <b/>
      <sz val="10"/>
      <color rgb="FF000000"/>
      <name val="Arial"/>
      <charset val="1"/>
    </font>
    <font>
      <sz val="10"/>
      <color rgb="FFCC0000"/>
      <name val="Arial"/>
      <charset val="1"/>
    </font>
    <font>
      <i/>
      <sz val="10"/>
      <color rgb="FF808080"/>
      <name val="Arial"/>
      <charset val="1"/>
    </font>
    <font>
      <sz val="10"/>
      <color rgb="FF006600"/>
      <name val="Arial"/>
      <charset val="1"/>
    </font>
    <font>
      <b/>
      <sz val="18"/>
      <color rgb="FF000000"/>
      <name val="Arial"/>
      <charset val="1"/>
    </font>
    <font>
      <b/>
      <sz val="24"/>
      <color rgb="FF000000"/>
      <name val="Arial"/>
      <charset val="1"/>
    </font>
    <font>
      <b/>
      <sz val="12"/>
      <color rgb="FF000000"/>
      <name val="Arial"/>
      <charset val="1"/>
    </font>
    <font>
      <u/>
      <sz val="10"/>
      <color rgb="FF0000EE"/>
      <name val="Arial"/>
      <charset val="1"/>
    </font>
    <font>
      <sz val="10"/>
      <color rgb="FF996600"/>
      <name val="Arial"/>
      <charset val="1"/>
    </font>
    <font>
      <sz val="11"/>
      <color rgb="FF000000"/>
      <name val="Calibri"/>
      <family val="2"/>
      <charset val="1"/>
    </font>
    <font>
      <b/>
      <i/>
      <u/>
      <sz val="10"/>
      <color rgb="FF000000"/>
      <name val="Arial"/>
      <charset val="1"/>
    </font>
    <font>
      <b/>
      <sz val="36"/>
      <color rgb="FFFFFFFF"/>
      <name val="Calibri Light"/>
      <family val="2"/>
      <charset val="1"/>
    </font>
    <font>
      <b/>
      <sz val="10"/>
      <color rgb="FF000000"/>
      <name val="Calibri Light"/>
      <family val="2"/>
      <charset val="1"/>
    </font>
    <font>
      <sz val="10"/>
      <color rgb="FFFFFFFF"/>
      <name val="Calibri Light"/>
      <family val="2"/>
      <charset val="1"/>
    </font>
    <font>
      <sz val="10"/>
      <color rgb="FF808080"/>
      <name val="Calibri Light"/>
      <family val="2"/>
      <charset val="1"/>
    </font>
    <font>
      <sz val="10"/>
      <color rgb="FF000000"/>
      <name val="Calibri Light"/>
      <family val="2"/>
      <charset val="1"/>
    </font>
    <font>
      <b/>
      <sz val="20"/>
      <color rgb="FF000000"/>
      <name val="Calibri"/>
      <family val="2"/>
      <charset val="1"/>
    </font>
    <font>
      <b/>
      <sz val="14"/>
      <color rgb="FF000000"/>
      <name val="Calibri"/>
      <family val="2"/>
      <charset val="1"/>
    </font>
    <font>
      <b/>
      <sz val="10"/>
      <color rgb="FF000000"/>
      <name val="Calibri"/>
      <family val="2"/>
      <charset val="1"/>
    </font>
    <font>
      <b/>
      <sz val="10"/>
      <color rgb="FFFF0000"/>
      <name val="Calibri"/>
      <family val="2"/>
      <charset val="1"/>
    </font>
    <font>
      <b/>
      <sz val="11"/>
      <color rgb="FF000000"/>
      <name val="Calibri"/>
      <family val="2"/>
      <charset val="1"/>
    </font>
    <font>
      <sz val="11"/>
      <color rgb="FF808080"/>
      <name val="Calibri"/>
      <family val="2"/>
      <charset val="1"/>
    </font>
    <font>
      <b/>
      <sz val="10"/>
      <color rgb="FFFF0000"/>
      <name val="Calibri Light"/>
      <family val="2"/>
      <charset val="1"/>
    </font>
    <font>
      <b/>
      <sz val="12"/>
      <color rgb="FF000000"/>
      <name val="Calibri Light"/>
      <family val="2"/>
      <charset val="1"/>
    </font>
    <font>
      <b/>
      <sz val="12"/>
      <color rgb="FF000000"/>
      <name val="Calibri"/>
      <family val="2"/>
      <charset val="1"/>
    </font>
    <font>
      <b/>
      <sz val="22"/>
      <color rgb="FFFFFFFF"/>
      <name val="Calibri Light"/>
      <family val="2"/>
      <charset val="1"/>
    </font>
    <font>
      <b/>
      <sz val="18"/>
      <color rgb="FFFFFFFF"/>
      <name val="Calibri Light"/>
      <family val="2"/>
      <charset val="1"/>
    </font>
    <font>
      <b/>
      <sz val="18"/>
      <color rgb="FFFF0000"/>
      <name val="Calibri Light"/>
      <family val="2"/>
      <charset val="1"/>
    </font>
    <font>
      <sz val="10"/>
      <color rgb="FFFF0000"/>
      <name val="Calibri Light"/>
      <family val="2"/>
      <charset val="1"/>
    </font>
    <font>
      <sz val="11"/>
      <color rgb="FFFF0000"/>
      <name val="Calibri"/>
      <family val="2"/>
      <charset val="1"/>
    </font>
    <font>
      <sz val="10"/>
      <color rgb="FFFF0000"/>
      <name val="Arial"/>
      <charset val="1"/>
    </font>
    <font>
      <b/>
      <sz val="18"/>
      <color rgb="FF000000"/>
      <name val="Calibri Light"/>
      <family val="2"/>
      <charset val="1"/>
    </font>
    <font>
      <b/>
      <sz val="10"/>
      <name val="Arial"/>
      <charset val="1"/>
    </font>
    <font>
      <sz val="11"/>
      <color rgb="FF595959"/>
      <name val="Calibri"/>
      <family val="2"/>
      <charset val="1"/>
    </font>
    <font>
      <b/>
      <sz val="10"/>
      <name val="Calibri Light"/>
      <family val="2"/>
      <charset val="1"/>
    </font>
    <font>
      <sz val="10"/>
      <name val="Calibri Light"/>
      <family val="2"/>
      <charset val="1"/>
    </font>
    <font>
      <sz val="10"/>
      <color rgb="FFC04F15"/>
      <name val="Arial"/>
      <charset val="1"/>
    </font>
    <font>
      <sz val="11"/>
      <color rgb="FF00B050"/>
      <name val="Calibri"/>
      <family val="2"/>
      <charset val="1"/>
    </font>
    <font>
      <sz val="10"/>
      <color rgb="FF595959"/>
      <name val="Arial"/>
      <charset val="1"/>
    </font>
    <font>
      <b/>
      <sz val="18"/>
      <color rgb="FF00B050"/>
      <name val="Calibri Light"/>
      <family val="2"/>
      <charset val="1"/>
    </font>
    <font>
      <sz val="10"/>
      <color rgb="FF00B050"/>
      <name val="Calibri Light"/>
      <family val="2"/>
      <charset val="1"/>
    </font>
    <font>
      <sz val="10"/>
      <color rgb="FF00B050"/>
      <name val="Arial"/>
      <charset val="1"/>
    </font>
    <font>
      <sz val="10"/>
      <color rgb="FF595959"/>
      <name val="Calibri"/>
      <family val="2"/>
      <charset val="1"/>
    </font>
    <font>
      <sz val="10"/>
      <color rgb="FFC04F15"/>
      <name val="Calibri Light"/>
      <family val="2"/>
      <charset val="1"/>
    </font>
    <font>
      <sz val="11"/>
      <color rgb="FFC04F15"/>
      <name val="Calibri"/>
      <family val="2"/>
      <charset val="1"/>
    </font>
    <font>
      <b/>
      <sz val="18"/>
      <name val="Calibri Light"/>
      <family val="2"/>
      <charset val="1"/>
    </font>
    <font>
      <b/>
      <i/>
      <sz val="18"/>
      <color rgb="FFFFFFFF"/>
      <name val="Calibri Light"/>
      <family val="2"/>
      <charset val="1"/>
    </font>
    <font>
      <b/>
      <i/>
      <sz val="18"/>
      <color rgb="FFFF0000"/>
      <name val="Calibri Light"/>
      <family val="2"/>
      <charset val="1"/>
    </font>
    <font>
      <b/>
      <i/>
      <sz val="18"/>
      <color rgb="FF000000"/>
      <name val="Calibri Light"/>
      <family val="2"/>
      <charset val="1"/>
    </font>
    <font>
      <b/>
      <i/>
      <sz val="10"/>
      <color rgb="FFFF0000"/>
      <name val="Calibri Light"/>
      <family val="2"/>
      <charset val="1"/>
    </font>
    <font>
      <i/>
      <sz val="10"/>
      <color rgb="FFFF0000"/>
      <name val="Calibri Light"/>
      <family val="2"/>
      <charset val="1"/>
    </font>
    <font>
      <i/>
      <sz val="11"/>
      <color rgb="FFFF0000"/>
      <name val="Calibri"/>
      <family val="2"/>
      <charset val="1"/>
    </font>
    <font>
      <i/>
      <sz val="10"/>
      <color rgb="FFFF0000"/>
      <name val="Calibri"/>
      <family val="2"/>
      <charset val="1"/>
    </font>
    <font>
      <i/>
      <sz val="10"/>
      <color rgb="FFFF0000"/>
      <name val="Arial"/>
      <charset val="1"/>
    </font>
    <font>
      <sz val="18"/>
      <color rgb="FF000000"/>
      <name val="Calibri Light"/>
      <family val="2"/>
      <charset val="1"/>
    </font>
    <font>
      <i/>
      <sz val="10"/>
      <color rgb="FF000000"/>
      <name val="Calibri Light"/>
      <family val="2"/>
      <charset val="1"/>
    </font>
    <font>
      <i/>
      <sz val="10"/>
      <color rgb="FF000000"/>
      <name val="Arial"/>
      <charset val="1"/>
    </font>
    <font>
      <b/>
      <sz val="10"/>
      <color rgb="FF0070C0"/>
      <name val="Arial"/>
      <charset val="1"/>
    </font>
    <font>
      <b/>
      <sz val="7"/>
      <color rgb="FF000000"/>
      <name val="Times New Roman"/>
      <family val="1"/>
      <charset val="1"/>
    </font>
    <font>
      <b/>
      <sz val="11"/>
      <color rgb="FF4472C4"/>
      <name val="Calibri"/>
      <family val="2"/>
      <charset val="1"/>
    </font>
    <font>
      <sz val="11"/>
      <color rgb="FF000000"/>
      <name val="Symbol"/>
      <family val="1"/>
      <charset val="2"/>
    </font>
    <font>
      <sz val="7"/>
      <color rgb="FF000000"/>
      <name val="Times New Roman"/>
      <family val="1"/>
      <charset val="1"/>
    </font>
    <font>
      <b/>
      <sz val="10"/>
      <color rgb="FFFF0000"/>
      <name val="Arial"/>
      <charset val="1"/>
    </font>
    <font>
      <sz val="11"/>
      <color rgb="FFFF0000"/>
      <name val="Symbol"/>
      <family val="1"/>
      <charset val="2"/>
    </font>
    <font>
      <sz val="7"/>
      <color rgb="FFFF0000"/>
      <name val="Times New Roman"/>
      <family val="1"/>
      <charset val="1"/>
    </font>
  </fonts>
  <fills count="17">
    <fill>
      <patternFill patternType="none"/>
    </fill>
    <fill>
      <patternFill patternType="gray125"/>
    </fill>
    <fill>
      <patternFill patternType="solid">
        <fgColor rgb="FF000000"/>
        <bgColor rgb="FF003300"/>
      </patternFill>
    </fill>
    <fill>
      <patternFill patternType="solid">
        <fgColor rgb="FF808080"/>
        <bgColor rgb="FF7F7F7F"/>
      </patternFill>
    </fill>
    <fill>
      <patternFill patternType="solid">
        <fgColor rgb="FFDDDDDD"/>
        <bgColor rgb="FFE8DEDE"/>
      </patternFill>
    </fill>
    <fill>
      <patternFill patternType="solid">
        <fgColor rgb="FFFFCCCC"/>
        <bgColor rgb="FFE8DEDE"/>
      </patternFill>
    </fill>
    <fill>
      <patternFill patternType="solid">
        <fgColor rgb="FFCC0000"/>
        <bgColor rgb="FFFF0000"/>
      </patternFill>
    </fill>
    <fill>
      <patternFill patternType="solid">
        <fgColor rgb="FFCCFFCC"/>
        <bgColor rgb="FFF0F0F0"/>
      </patternFill>
    </fill>
    <fill>
      <patternFill patternType="solid">
        <fgColor rgb="FFFFFFCC"/>
        <bgColor rgb="FFFFFFFF"/>
      </patternFill>
    </fill>
    <fill>
      <patternFill patternType="solid">
        <fgColor rgb="FF81D41A"/>
        <bgColor rgb="FFA6A6A6"/>
      </patternFill>
    </fill>
    <fill>
      <patternFill patternType="solid">
        <fgColor rgb="FFFFFFFF"/>
        <bgColor rgb="FFF0F0F0"/>
      </patternFill>
    </fill>
    <fill>
      <patternFill patternType="solid">
        <fgColor rgb="FFE8DEDE"/>
        <bgColor rgb="FFDDDDDD"/>
      </patternFill>
    </fill>
    <fill>
      <patternFill patternType="solid">
        <fgColor rgb="FFFFFF00"/>
        <bgColor rgb="FFFFFF00"/>
      </patternFill>
    </fill>
    <fill>
      <patternFill patternType="solid">
        <fgColor rgb="FF7F7F7F"/>
        <bgColor rgb="FF808080"/>
      </patternFill>
    </fill>
    <fill>
      <patternFill patternType="solid">
        <fgColor rgb="FFBFBFBF"/>
        <bgColor rgb="FFA6A6A6"/>
      </patternFill>
    </fill>
    <fill>
      <patternFill patternType="solid">
        <fgColor rgb="FFF0F0F0"/>
        <bgColor rgb="FFFFFFFF"/>
      </patternFill>
    </fill>
    <fill>
      <patternFill patternType="solid">
        <fgColor rgb="FFFFC000"/>
        <bgColor rgb="FFFF9900"/>
      </patternFill>
    </fill>
  </fills>
  <borders count="10">
    <border>
      <left/>
      <right/>
      <top/>
      <bottom/>
      <diagonal/>
    </border>
    <border>
      <left style="thin">
        <color rgb="FFA6A6A6"/>
      </left>
      <right/>
      <top/>
      <bottom/>
      <diagonal/>
    </border>
    <border>
      <left style="thin">
        <color rgb="FFA6A6A6"/>
      </left>
      <right style="thin">
        <color rgb="FFBFBFBF"/>
      </right>
      <top style="thin">
        <color rgb="FFA6A6A6"/>
      </top>
      <bottom/>
      <diagonal/>
    </border>
    <border>
      <left style="thin">
        <color rgb="FFBFBFBF"/>
      </left>
      <right style="thin">
        <color rgb="FFBFBFBF"/>
      </right>
      <top style="thin">
        <color rgb="FFA6A6A6"/>
      </top>
      <bottom/>
      <diagonal/>
    </border>
    <border>
      <left style="thin">
        <color rgb="FFA6A6A6"/>
      </left>
      <right style="thin">
        <color rgb="FFA6A6A6"/>
      </right>
      <top style="thin">
        <color rgb="FFA6A6A6"/>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s>
  <cellStyleXfs count="20">
    <xf numFmtId="0" fontId="0" fillId="0" borderId="0"/>
    <xf numFmtId="0" fontId="1" fillId="2" borderId="0" applyBorder="0" applyProtection="0"/>
    <xf numFmtId="0" fontId="1" fillId="3" borderId="0" applyBorder="0" applyProtection="0"/>
    <xf numFmtId="0" fontId="2" fillId="4" borderId="0" applyBorder="0" applyProtection="0"/>
    <xf numFmtId="0" fontId="2" fillId="0" borderId="0" applyBorder="0" applyProtection="0"/>
    <xf numFmtId="0" fontId="3" fillId="5" borderId="0" applyBorder="0" applyProtection="0"/>
    <xf numFmtId="0" fontId="1" fillId="6" borderId="0" applyBorder="0" applyProtection="0"/>
    <xf numFmtId="0" fontId="4" fillId="0" borderId="0" applyBorder="0" applyProtection="0"/>
    <xf numFmtId="0" fontId="5" fillId="7" borderId="0" applyBorder="0" applyProtection="0"/>
    <xf numFmtId="0" fontId="6" fillId="0" borderId="0" applyBorder="0" applyProtection="0"/>
    <xf numFmtId="0" fontId="7" fillId="0" borderId="0" applyBorder="0" applyProtection="0"/>
    <xf numFmtId="0" fontId="8" fillId="0" borderId="0" applyBorder="0" applyProtection="0"/>
    <xf numFmtId="0" fontId="9" fillId="0" borderId="0" applyBorder="0" applyProtection="0"/>
    <xf numFmtId="0" fontId="10" fillId="8" borderId="0" applyBorder="0" applyProtection="0"/>
    <xf numFmtId="0" fontId="11" fillId="0" borderId="0" applyBorder="0" applyProtection="0"/>
    <xf numFmtId="0" fontId="11" fillId="0" borderId="0" applyBorder="0" applyProtection="0"/>
    <xf numFmtId="0" fontId="12" fillId="0" borderId="0" applyBorder="0" applyProtection="0"/>
    <xf numFmtId="0" fontId="11" fillId="0" borderId="0" applyBorder="0" applyProtection="0"/>
    <xf numFmtId="0" fontId="11" fillId="0" borderId="0" applyBorder="0" applyProtection="0"/>
    <xf numFmtId="0" fontId="3" fillId="0" borderId="0" applyBorder="0" applyProtection="0"/>
  </cellStyleXfs>
  <cellXfs count="146">
    <xf numFmtId="0" fontId="0" fillId="0" borderId="0" xfId="0"/>
    <xf numFmtId="0" fontId="2"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14" fillId="10" borderId="0" xfId="0" applyFont="1" applyFill="1" applyAlignment="1">
      <alignment horizontal="center" vertical="center"/>
    </xf>
    <xf numFmtId="0" fontId="15" fillId="10" borderId="0" xfId="0" applyFont="1" applyFill="1" applyAlignment="1">
      <alignment horizontal="right" vertical="center"/>
    </xf>
    <xf numFmtId="0" fontId="16" fillId="10" borderId="0" xfId="0" applyFont="1" applyFill="1" applyAlignment="1">
      <alignment vertical="center"/>
    </xf>
    <xf numFmtId="0" fontId="17" fillId="10" borderId="0" xfId="0" applyFont="1" applyFill="1" applyAlignment="1">
      <alignment vertical="center" wrapText="1"/>
    </xf>
    <xf numFmtId="0" fontId="17" fillId="10" borderId="0" xfId="0" applyFont="1" applyFill="1" applyAlignment="1">
      <alignment horizontal="center" vertical="center"/>
    </xf>
    <xf numFmtId="0" fontId="17" fillId="10" borderId="0" xfId="0" applyFont="1" applyFill="1" applyAlignment="1">
      <alignment horizontal="center" vertical="center" wrapText="1"/>
    </xf>
    <xf numFmtId="0" fontId="17" fillId="10" borderId="0" xfId="0" applyFont="1" applyFill="1" applyAlignment="1">
      <alignment vertical="center"/>
    </xf>
    <xf numFmtId="0" fontId="18" fillId="10" borderId="0" xfId="0" applyFont="1" applyFill="1" applyAlignment="1">
      <alignment horizontal="center" vertical="center"/>
    </xf>
    <xf numFmtId="0" fontId="19" fillId="10" borderId="0" xfId="0" applyFont="1" applyFill="1" applyAlignment="1">
      <alignment vertical="center"/>
    </xf>
    <xf numFmtId="0" fontId="20" fillId="11" borderId="0" xfId="0" applyFont="1" applyFill="1" applyAlignment="1">
      <alignment horizontal="center" vertical="center" wrapText="1"/>
    </xf>
    <xf numFmtId="0" fontId="19" fillId="10" borderId="0" xfId="0" applyFont="1" applyFill="1" applyAlignment="1">
      <alignment horizontal="center" vertical="center"/>
    </xf>
    <xf numFmtId="0" fontId="22" fillId="10" borderId="0" xfId="15" applyFont="1" applyFill="1" applyBorder="1" applyAlignment="1" applyProtection="1">
      <alignment horizontal="center" vertical="center"/>
    </xf>
    <xf numFmtId="0" fontId="11" fillId="10" borderId="0" xfId="15" applyFill="1" applyBorder="1" applyAlignment="1" applyProtection="1">
      <alignment vertical="center"/>
    </xf>
    <xf numFmtId="0" fontId="23" fillId="10" borderId="0" xfId="15" applyFont="1" applyFill="1" applyBorder="1" applyAlignment="1" applyProtection="1">
      <alignment vertical="center"/>
    </xf>
    <xf numFmtId="0" fontId="22" fillId="12" borderId="0" xfId="15" applyFont="1" applyFill="1" applyBorder="1" applyAlignment="1" applyProtection="1">
      <alignment horizontal="center" vertical="center"/>
    </xf>
    <xf numFmtId="0" fontId="24" fillId="12" borderId="0" xfId="0" applyFont="1" applyFill="1" applyAlignment="1">
      <alignment horizontal="center" vertical="center"/>
    </xf>
    <xf numFmtId="0" fontId="14" fillId="0" borderId="2" xfId="0" applyFont="1" applyBorder="1" applyAlignment="1">
      <alignment horizontal="center" vertical="center" wrapText="1"/>
    </xf>
    <xf numFmtId="0" fontId="25" fillId="0" borderId="3" xfId="0" applyFont="1" applyBorder="1" applyAlignment="1">
      <alignment vertical="center" wrapText="1"/>
    </xf>
    <xf numFmtId="0" fontId="25" fillId="0" borderId="3" xfId="0" applyFont="1" applyBorder="1" applyAlignment="1">
      <alignment vertical="center"/>
    </xf>
    <xf numFmtId="0" fontId="25" fillId="0" borderId="3" xfId="0" applyFont="1" applyBorder="1" applyAlignment="1" applyProtection="1">
      <alignment horizontal="center" vertical="center" wrapText="1"/>
      <protection hidden="1"/>
    </xf>
    <xf numFmtId="0" fontId="25" fillId="10" borderId="3"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7" fillId="9" borderId="5" xfId="0" applyFont="1" applyFill="1" applyBorder="1" applyAlignment="1">
      <alignment horizontal="center" vertical="center"/>
    </xf>
    <xf numFmtId="0" fontId="28" fillId="3" borderId="5" xfId="0" applyFont="1" applyFill="1" applyBorder="1" applyAlignment="1">
      <alignment horizontal="center" vertical="center"/>
    </xf>
    <xf numFmtId="0" fontId="29" fillId="0" borderId="5" xfId="0" applyFont="1" applyBorder="1" applyAlignment="1">
      <alignment horizontal="center" vertical="center" wrapText="1"/>
    </xf>
    <xf numFmtId="0" fontId="24" fillId="0" borderId="5" xfId="0" applyFont="1" applyBorder="1" applyAlignment="1">
      <alignment vertical="center" wrapText="1"/>
    </xf>
    <xf numFmtId="0" fontId="30" fillId="0" borderId="5" xfId="0" applyFont="1" applyBorder="1" applyAlignment="1">
      <alignment vertical="center" wrapText="1"/>
    </xf>
    <xf numFmtId="0" fontId="30" fillId="14" borderId="5" xfId="0" applyFont="1" applyFill="1" applyBorder="1" applyAlignment="1">
      <alignment vertical="center" wrapText="1"/>
    </xf>
    <xf numFmtId="0" fontId="30" fillId="11" borderId="5" xfId="0" applyFont="1" applyFill="1" applyBorder="1" applyAlignment="1">
      <alignment horizontal="center" vertical="center" wrapText="1"/>
    </xf>
    <xf numFmtId="0" fontId="30" fillId="0" borderId="5" xfId="0" applyFont="1" applyBorder="1" applyAlignment="1">
      <alignment horizontal="center" vertical="center" wrapText="1"/>
    </xf>
    <xf numFmtId="0" fontId="31" fillId="15" borderId="5" xfId="0" applyFont="1" applyFill="1" applyBorder="1" applyAlignment="1">
      <alignment horizontal="center" vertical="center" wrapText="1"/>
    </xf>
    <xf numFmtId="0" fontId="31" fillId="15" borderId="5" xfId="0" applyFont="1" applyFill="1" applyBorder="1" applyAlignment="1">
      <alignment horizontal="center" vertical="center"/>
    </xf>
    <xf numFmtId="0" fontId="32" fillId="0" borderId="0" xfId="0" applyFont="1" applyAlignment="1">
      <alignment vertical="center"/>
    </xf>
    <xf numFmtId="0" fontId="33" fillId="0" borderId="5" xfId="0" applyFont="1" applyBorder="1" applyAlignment="1">
      <alignment horizontal="center" vertical="center" wrapText="1"/>
    </xf>
    <xf numFmtId="0" fontId="14" fillId="0" borderId="5" xfId="0" applyFont="1" applyBorder="1" applyAlignment="1">
      <alignment vertical="center" wrapText="1"/>
    </xf>
    <xf numFmtId="0" fontId="17" fillId="0" borderId="5" xfId="0" applyFont="1" applyBorder="1" applyAlignment="1">
      <alignment vertical="center" wrapText="1"/>
    </xf>
    <xf numFmtId="0" fontId="16" fillId="14" borderId="5" xfId="0" applyFont="1" applyFill="1" applyBorder="1" applyAlignment="1">
      <alignment vertical="center" wrapText="1"/>
    </xf>
    <xf numFmtId="0" fontId="17" fillId="11"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35" fillId="15" borderId="5" xfId="0" applyFont="1" applyFill="1" applyBorder="1" applyAlignment="1">
      <alignment horizontal="center" vertical="center"/>
    </xf>
    <xf numFmtId="0" fontId="33" fillId="16" borderId="5" xfId="0" applyFont="1" applyFill="1" applyBorder="1" applyAlignment="1">
      <alignment horizontal="center" vertical="center" wrapText="1"/>
    </xf>
    <xf numFmtId="0" fontId="36" fillId="0" borderId="5" xfId="0" applyFont="1" applyBorder="1" applyAlignment="1">
      <alignment vertical="center" wrapText="1"/>
    </xf>
    <xf numFmtId="0" fontId="37" fillId="0" borderId="5" xfId="0" applyFont="1" applyBorder="1" applyAlignment="1">
      <alignment vertical="center" wrapText="1"/>
    </xf>
    <xf numFmtId="0" fontId="38" fillId="15" borderId="5" xfId="0" applyFont="1" applyFill="1" applyBorder="1" applyAlignment="1">
      <alignment horizontal="center" vertical="center" wrapText="1"/>
    </xf>
    <xf numFmtId="0" fontId="6" fillId="16" borderId="0" xfId="0" applyFont="1" applyFill="1" applyAlignment="1">
      <alignment vertical="center"/>
    </xf>
    <xf numFmtId="0" fontId="14" fillId="0" borderId="6" xfId="0" applyFont="1" applyBorder="1" applyAlignment="1">
      <alignment vertical="center" wrapText="1"/>
    </xf>
    <xf numFmtId="0" fontId="0" fillId="0" borderId="0" xfId="0" applyAlignment="1">
      <alignment vertical="center" wrapText="1"/>
    </xf>
    <xf numFmtId="0" fontId="39" fillId="15" borderId="5" xfId="0" applyFont="1" applyFill="1" applyBorder="1" applyAlignment="1">
      <alignment horizontal="center" vertical="center"/>
    </xf>
    <xf numFmtId="0" fontId="0" fillId="0" borderId="5" xfId="0" applyBorder="1" applyAlignment="1">
      <alignment vertical="center" wrapText="1"/>
    </xf>
    <xf numFmtId="0" fontId="40" fillId="15" borderId="5" xfId="0" applyFont="1" applyFill="1" applyBorder="1" applyAlignment="1">
      <alignment horizontal="center" vertical="center" wrapText="1"/>
    </xf>
    <xf numFmtId="164" fontId="17" fillId="0" borderId="5" xfId="0" applyNumberFormat="1" applyFont="1" applyBorder="1" applyAlignment="1">
      <alignment vertical="center" wrapText="1"/>
    </xf>
    <xf numFmtId="0" fontId="35" fillId="15" borderId="5" xfId="0" applyFont="1" applyFill="1" applyBorder="1" applyAlignment="1">
      <alignment horizontal="center" vertical="center" wrapText="1"/>
    </xf>
    <xf numFmtId="0" fontId="41" fillId="16" borderId="5" xfId="0" applyFont="1" applyFill="1" applyBorder="1" applyAlignment="1">
      <alignment horizontal="center" vertical="center" wrapText="1"/>
    </xf>
    <xf numFmtId="164" fontId="37" fillId="0" borderId="5" xfId="0" applyNumberFormat="1" applyFont="1" applyBorder="1" applyAlignment="1">
      <alignment vertical="center" wrapText="1"/>
    </xf>
    <xf numFmtId="0" fontId="42" fillId="14" borderId="5" xfId="0" applyFont="1" applyFill="1" applyBorder="1" applyAlignment="1">
      <alignment vertical="center" wrapText="1"/>
    </xf>
    <xf numFmtId="0" fontId="42" fillId="11" borderId="5" xfId="0" applyFont="1" applyFill="1" applyBorder="1" applyAlignment="1">
      <alignment horizontal="center" vertical="center" wrapText="1"/>
    </xf>
    <xf numFmtId="0" fontId="42" fillId="0" borderId="5" xfId="0" applyFont="1" applyBorder="1" applyAlignment="1">
      <alignment horizontal="center" vertical="center" wrapText="1"/>
    </xf>
    <xf numFmtId="0" fontId="39" fillId="15" borderId="5" xfId="0" applyFont="1" applyFill="1" applyBorder="1" applyAlignment="1">
      <alignment horizontal="center" vertical="center" wrapText="1"/>
    </xf>
    <xf numFmtId="0" fontId="43" fillId="0" borderId="0" xfId="0" applyFont="1" applyAlignment="1">
      <alignment vertical="center"/>
    </xf>
    <xf numFmtId="0" fontId="38" fillId="0" borderId="0" xfId="0" applyFont="1" applyAlignment="1">
      <alignment horizontal="center" vertical="center"/>
    </xf>
    <xf numFmtId="0" fontId="32" fillId="0" borderId="5" xfId="0" applyFont="1" applyBorder="1" applyAlignment="1">
      <alignment vertical="center" wrapText="1"/>
    </xf>
    <xf numFmtId="0" fontId="33" fillId="0" borderId="5" xfId="0" applyFont="1" applyBorder="1" applyAlignment="1">
      <alignment vertical="center"/>
    </xf>
    <xf numFmtId="0" fontId="0" fillId="14" borderId="5" xfId="0" applyFill="1" applyBorder="1" applyAlignment="1">
      <alignment vertical="center"/>
    </xf>
    <xf numFmtId="0" fontId="17" fillId="11" borderId="5" xfId="0" applyFont="1" applyFill="1" applyBorder="1" applyAlignment="1">
      <alignment vertical="center"/>
    </xf>
    <xf numFmtId="0" fontId="0" fillId="11" borderId="5" xfId="0" applyFill="1" applyBorder="1" applyAlignment="1">
      <alignment vertical="center"/>
    </xf>
    <xf numFmtId="0" fontId="17" fillId="0" borderId="5" xfId="0" applyFont="1" applyBorder="1" applyAlignment="1">
      <alignment vertical="center"/>
    </xf>
    <xf numFmtId="0" fontId="0" fillId="0" borderId="5" xfId="0" applyBorder="1" applyAlignment="1">
      <alignment vertical="center"/>
    </xf>
    <xf numFmtId="0" fontId="44" fillId="15" borderId="5" xfId="0" applyFont="1" applyFill="1" applyBorder="1" applyAlignment="1">
      <alignment horizontal="center" vertical="center"/>
    </xf>
    <xf numFmtId="0" fontId="11" fillId="15" borderId="5" xfId="0" applyFont="1" applyFill="1" applyBorder="1" applyAlignment="1">
      <alignment horizontal="center" vertical="center" wrapText="1"/>
    </xf>
    <xf numFmtId="0" fontId="45" fillId="14" borderId="5" xfId="0" applyFont="1" applyFill="1" applyBorder="1" applyAlignment="1">
      <alignment vertical="center" wrapText="1"/>
    </xf>
    <xf numFmtId="0" fontId="45" fillId="11" borderId="5" xfId="0" applyFont="1" applyFill="1" applyBorder="1" applyAlignment="1">
      <alignment horizontal="center" vertical="center" wrapText="1"/>
    </xf>
    <xf numFmtId="0" fontId="45" fillId="0" borderId="5" xfId="0" applyFont="1" applyBorder="1" applyAlignment="1">
      <alignment horizontal="center" vertical="center" wrapText="1"/>
    </xf>
    <xf numFmtId="0" fontId="46" fillId="15" borderId="5" xfId="0" applyFont="1" applyFill="1" applyBorder="1" applyAlignment="1">
      <alignment horizontal="center" vertical="center" wrapText="1"/>
    </xf>
    <xf numFmtId="0" fontId="6" fillId="16" borderId="0" xfId="0" applyFont="1" applyFill="1" applyAlignment="1">
      <alignment horizontal="center" vertical="center"/>
    </xf>
    <xf numFmtId="0" fontId="0" fillId="11" borderId="5" xfId="0" applyFill="1" applyBorder="1" applyAlignment="1">
      <alignment horizontal="center" vertical="center"/>
    </xf>
    <xf numFmtId="0" fontId="28" fillId="13" borderId="5" xfId="0" applyFont="1" applyFill="1" applyBorder="1" applyAlignment="1">
      <alignment horizontal="center" vertical="center"/>
    </xf>
    <xf numFmtId="0" fontId="14" fillId="0" borderId="7" xfId="0" applyFont="1" applyBorder="1" applyAlignment="1">
      <alignment vertical="center" wrapText="1"/>
    </xf>
    <xf numFmtId="0" fontId="17" fillId="0" borderId="8" xfId="0" applyFont="1" applyBorder="1" applyAlignment="1">
      <alignment vertical="center" wrapText="1"/>
    </xf>
    <xf numFmtId="0" fontId="16" fillId="14" borderId="8" xfId="0" applyFont="1" applyFill="1" applyBorder="1" applyAlignment="1">
      <alignment vertical="center" wrapText="1"/>
    </xf>
    <xf numFmtId="0" fontId="17" fillId="11" borderId="8" xfId="0" applyFont="1" applyFill="1" applyBorder="1" applyAlignment="1">
      <alignment horizontal="center" vertical="center" wrapText="1"/>
    </xf>
    <xf numFmtId="0" fontId="17" fillId="0" borderId="8" xfId="0" applyFont="1" applyBorder="1" applyAlignment="1">
      <alignment horizontal="center" vertical="center" wrapText="1"/>
    </xf>
    <xf numFmtId="0" fontId="35" fillId="15" borderId="8" xfId="0" applyFont="1" applyFill="1" applyBorder="1" applyAlignment="1">
      <alignment horizontal="center" vertical="center" wrapText="1"/>
    </xf>
    <xf numFmtId="0" fontId="35" fillId="15" borderId="9" xfId="0" applyFont="1" applyFill="1" applyBorder="1" applyAlignment="1">
      <alignment horizontal="center" vertical="center"/>
    </xf>
    <xf numFmtId="0" fontId="33" fillId="16" borderId="5" xfId="0" applyFont="1" applyFill="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0" fontId="28" fillId="0" borderId="5" xfId="0" applyFont="1" applyBorder="1" applyAlignment="1">
      <alignment vertical="center"/>
    </xf>
    <xf numFmtId="0" fontId="14" fillId="0" borderId="5" xfId="0" applyFont="1" applyBorder="1" applyAlignment="1">
      <alignment horizontal="left" vertical="center" wrapText="1"/>
    </xf>
    <xf numFmtId="0" fontId="17" fillId="0" borderId="6" xfId="0" applyFont="1" applyBorder="1" applyAlignment="1">
      <alignment vertical="center" wrapText="1"/>
    </xf>
    <xf numFmtId="0" fontId="47" fillId="16" borderId="5" xfId="0" applyFont="1" applyFill="1" applyBorder="1" applyAlignment="1">
      <alignment horizontal="center" vertical="center"/>
    </xf>
    <xf numFmtId="0" fontId="48" fillId="13" borderId="5" xfId="0" applyFont="1" applyFill="1" applyBorder="1" applyAlignment="1">
      <alignment horizontal="center" vertical="center"/>
    </xf>
    <xf numFmtId="0" fontId="50" fillId="0" borderId="5" xfId="0" applyFont="1" applyBorder="1" applyAlignment="1">
      <alignment horizontal="center" vertical="center" wrapText="1"/>
    </xf>
    <xf numFmtId="0" fontId="51" fillId="0" borderId="5" xfId="0" applyFont="1" applyBorder="1" applyAlignment="1">
      <alignment vertical="center" wrapText="1"/>
    </xf>
    <xf numFmtId="0" fontId="52" fillId="0" borderId="5" xfId="0" applyFont="1" applyBorder="1" applyAlignment="1">
      <alignment vertical="center" wrapText="1"/>
    </xf>
    <xf numFmtId="0" fontId="52" fillId="14" borderId="5" xfId="0" applyFont="1" applyFill="1" applyBorder="1" applyAlignment="1">
      <alignment vertical="center" wrapText="1"/>
    </xf>
    <xf numFmtId="0" fontId="52" fillId="11" borderId="5" xfId="0" applyFont="1" applyFill="1" applyBorder="1" applyAlignment="1">
      <alignment horizontal="center" vertical="center" wrapText="1"/>
    </xf>
    <xf numFmtId="0" fontId="52" fillId="0" borderId="5" xfId="0" applyFont="1" applyBorder="1" applyAlignment="1">
      <alignment horizontal="center" vertical="center" wrapText="1"/>
    </xf>
    <xf numFmtId="0" fontId="53" fillId="15" borderId="5" xfId="0" applyFont="1" applyFill="1" applyBorder="1" applyAlignment="1">
      <alignment horizontal="center" vertical="center" wrapText="1"/>
    </xf>
    <xf numFmtId="0" fontId="53" fillId="15" borderId="5" xfId="0" applyFont="1" applyFill="1" applyBorder="1" applyAlignment="1">
      <alignment horizontal="center" vertical="center"/>
    </xf>
    <xf numFmtId="0" fontId="54" fillId="15" borderId="5" xfId="0" applyFont="1" applyFill="1" applyBorder="1" applyAlignment="1">
      <alignment horizontal="center" vertical="center" wrapText="1"/>
    </xf>
    <xf numFmtId="0" fontId="51" fillId="0" borderId="6" xfId="0" applyFont="1" applyBorder="1" applyAlignment="1">
      <alignment vertical="center" wrapText="1"/>
    </xf>
    <xf numFmtId="0" fontId="55" fillId="15" borderId="5" xfId="0" applyFont="1" applyFill="1" applyBorder="1" applyAlignment="1">
      <alignment horizontal="center" vertical="center" wrapText="1"/>
    </xf>
    <xf numFmtId="0" fontId="49" fillId="0" borderId="5" xfId="0" applyFont="1" applyBorder="1" applyAlignment="1">
      <alignment horizontal="center" vertical="center" wrapText="1"/>
    </xf>
    <xf numFmtId="0" fontId="56" fillId="0" borderId="5" xfId="0" applyFont="1" applyBorder="1" applyAlignment="1">
      <alignment horizontal="center" vertical="center" wrapText="1"/>
    </xf>
    <xf numFmtId="0" fontId="14" fillId="11" borderId="5" xfId="0" applyFont="1" applyFill="1" applyBorder="1" applyAlignment="1">
      <alignment horizontal="center" vertical="center" wrapText="1"/>
    </xf>
    <xf numFmtId="0" fontId="35" fillId="0" borderId="5" xfId="0" applyFont="1" applyBorder="1" applyAlignment="1">
      <alignment horizontal="center" vertical="center"/>
    </xf>
    <xf numFmtId="0" fontId="56" fillId="10" borderId="5" xfId="0" applyFont="1" applyFill="1" applyBorder="1" applyAlignment="1">
      <alignment horizontal="center" vertical="center" wrapText="1"/>
    </xf>
    <xf numFmtId="0" fontId="40"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14" fillId="0" borderId="1" xfId="0" applyFont="1" applyBorder="1" applyAlignment="1">
      <alignment vertical="center" wrapText="1"/>
    </xf>
    <xf numFmtId="0" fontId="35" fillId="0" borderId="8" xfId="0" applyFont="1" applyBorder="1" applyAlignment="1">
      <alignment horizontal="center" vertical="center" wrapText="1"/>
    </xf>
    <xf numFmtId="0" fontId="57" fillId="14" borderId="5" xfId="0" applyFont="1" applyFill="1" applyBorder="1" applyAlignment="1">
      <alignment vertical="center" wrapText="1"/>
    </xf>
    <xf numFmtId="0" fontId="6" fillId="10" borderId="0" xfId="0" applyFont="1" applyFill="1" applyAlignment="1">
      <alignment vertical="center"/>
    </xf>
    <xf numFmtId="0" fontId="33" fillId="10" borderId="5" xfId="0" applyFont="1" applyFill="1" applyBorder="1" applyAlignment="1">
      <alignment horizontal="center" vertical="center" wrapText="1"/>
    </xf>
    <xf numFmtId="0" fontId="41" fillId="10" borderId="5" xfId="0" applyFont="1" applyFill="1" applyBorder="1" applyAlignment="1">
      <alignment horizontal="center" vertical="center" wrapText="1"/>
    </xf>
    <xf numFmtId="0" fontId="6" fillId="10" borderId="0" xfId="0" applyFont="1" applyFill="1" applyAlignment="1">
      <alignment horizontal="center" vertical="center"/>
    </xf>
    <xf numFmtId="0" fontId="57" fillId="0" borderId="5" xfId="0" applyFont="1" applyBorder="1" applyAlignment="1">
      <alignment vertical="center" wrapText="1"/>
    </xf>
    <xf numFmtId="0" fontId="57" fillId="11" borderId="5" xfId="0" applyFont="1" applyFill="1" applyBorder="1" applyAlignment="1">
      <alignment horizontal="center" vertical="center" wrapText="1"/>
    </xf>
    <xf numFmtId="0" fontId="57" fillId="0" borderId="5" xfId="0" applyFont="1" applyBorder="1" applyAlignment="1">
      <alignment horizontal="center" vertical="center" wrapText="1"/>
    </xf>
    <xf numFmtId="0" fontId="58" fillId="15" borderId="5" xfId="0" applyFont="1" applyFill="1" applyBorder="1" applyAlignment="1">
      <alignment horizontal="center" vertical="center" wrapText="1"/>
    </xf>
    <xf numFmtId="0" fontId="59" fillId="0" borderId="0" xfId="0" applyFont="1" applyAlignment="1">
      <alignment horizontal="center" vertical="center"/>
    </xf>
    <xf numFmtId="0" fontId="2" fillId="0" borderId="0" xfId="0" applyFont="1" applyAlignment="1">
      <alignment vertical="center"/>
    </xf>
    <xf numFmtId="0" fontId="2" fillId="0" borderId="0" xfId="0" applyFont="1"/>
    <xf numFmtId="0" fontId="22" fillId="0" borderId="0" xfId="0" applyFont="1" applyAlignment="1">
      <alignment horizontal="justify" vertical="center"/>
    </xf>
    <xf numFmtId="0" fontId="59" fillId="16" borderId="0" xfId="0" applyFont="1" applyFill="1"/>
    <xf numFmtId="0" fontId="59" fillId="0" borderId="0" xfId="0" applyFont="1"/>
    <xf numFmtId="0" fontId="62" fillId="0" borderId="0" xfId="0" applyFont="1" applyAlignment="1">
      <alignment horizontal="justify" vertical="center"/>
    </xf>
    <xf numFmtId="0" fontId="0" fillId="16" borderId="0" xfId="0" applyFill="1"/>
    <xf numFmtId="0" fontId="11" fillId="0" borderId="0" xfId="0" applyFont="1" applyAlignment="1">
      <alignment horizontal="justify" vertical="center"/>
    </xf>
    <xf numFmtId="0" fontId="64" fillId="0" borderId="0" xfId="0" applyFont="1" applyAlignment="1">
      <alignment horizontal="center" vertical="center"/>
    </xf>
    <xf numFmtId="0" fontId="65" fillId="0" borderId="0" xfId="0" applyFont="1" applyAlignment="1">
      <alignment horizontal="justify" vertical="center"/>
    </xf>
    <xf numFmtId="0" fontId="32" fillId="0" borderId="0" xfId="0" applyFont="1"/>
    <xf numFmtId="0" fontId="64" fillId="12" borderId="0" xfId="0" applyFont="1" applyFill="1" applyAlignment="1">
      <alignment vertical="center"/>
    </xf>
    <xf numFmtId="0" fontId="49" fillId="13" borderId="5" xfId="0" applyFont="1" applyFill="1" applyBorder="1" applyAlignment="1">
      <alignment horizontal="left" vertical="center"/>
    </xf>
    <xf numFmtId="0" fontId="28" fillId="13" borderId="5" xfId="0" applyFont="1" applyFill="1" applyBorder="1" applyAlignment="1">
      <alignment horizontal="left" vertical="center"/>
    </xf>
    <xf numFmtId="0" fontId="27" fillId="9" borderId="5" xfId="0" applyFont="1" applyFill="1" applyBorder="1" applyAlignment="1">
      <alignment horizontal="left" vertical="center"/>
    </xf>
    <xf numFmtId="0" fontId="29" fillId="13" borderId="5" xfId="0" applyFont="1" applyFill="1" applyBorder="1" applyAlignment="1">
      <alignment horizontal="left" vertical="center"/>
    </xf>
    <xf numFmtId="0" fontId="13" fillId="9" borderId="1" xfId="0" applyFont="1" applyFill="1" applyBorder="1" applyAlignment="1">
      <alignment horizontal="center" vertical="center"/>
    </xf>
    <xf numFmtId="0" fontId="20" fillId="10" borderId="0" xfId="0" applyFont="1" applyFill="1" applyAlignment="1">
      <alignment horizontal="center" vertical="center" wrapText="1"/>
    </xf>
    <xf numFmtId="0" fontId="28" fillId="13" borderId="5" xfId="0" applyFont="1" applyFill="1" applyBorder="1" applyAlignment="1">
      <alignment horizontal="left" vertical="center" wrapText="1"/>
    </xf>
    <xf numFmtId="0" fontId="28" fillId="13" borderId="4" xfId="0" applyFont="1" applyFill="1" applyBorder="1" applyAlignment="1">
      <alignment horizontal="left" vertical="center" wrapText="1"/>
    </xf>
    <xf numFmtId="0" fontId="28" fillId="13" borderId="4" xfId="0" applyFont="1" applyFill="1" applyBorder="1" applyAlignment="1">
      <alignment horizontal="left" vertical="center"/>
    </xf>
  </cellXfs>
  <cellStyles count="20">
    <cellStyle name="Accent 1 5" xfId="1" xr:uid="{00000000-0005-0000-0000-000006000000}"/>
    <cellStyle name="Accent 2 6" xfId="2" xr:uid="{00000000-0005-0000-0000-000007000000}"/>
    <cellStyle name="Accent 3 7" xfId="3" xr:uid="{00000000-0005-0000-0000-000008000000}"/>
    <cellStyle name="Accent 4" xfId="4" xr:uid="{00000000-0005-0000-0000-000009000000}"/>
    <cellStyle name="Bad 8" xfId="5" xr:uid="{00000000-0005-0000-0000-00000A000000}"/>
    <cellStyle name="Error 9" xfId="6" xr:uid="{00000000-0005-0000-0000-00000B000000}"/>
    <cellStyle name="Footnote 10" xfId="7" xr:uid="{00000000-0005-0000-0000-00000C000000}"/>
    <cellStyle name="Good 11" xfId="8" xr:uid="{00000000-0005-0000-0000-00000D000000}"/>
    <cellStyle name="Heading 1 13" xfId="9" xr:uid="{00000000-0005-0000-0000-00000E000000}"/>
    <cellStyle name="Heading 12" xfId="10" xr:uid="{00000000-0005-0000-0000-00000F000000}"/>
    <cellStyle name="Heading 2 14" xfId="11" xr:uid="{00000000-0005-0000-0000-000010000000}"/>
    <cellStyle name="Hyperlink 15" xfId="12" xr:uid="{00000000-0005-0000-0000-000011000000}"/>
    <cellStyle name="Neutral 16" xfId="13" xr:uid="{00000000-0005-0000-0000-000012000000}"/>
    <cellStyle name="Normal" xfId="0" builtinId="0"/>
    <cellStyle name="Normal 2" xfId="14" xr:uid="{00000000-0005-0000-0000-000013000000}"/>
    <cellStyle name="Normal 3" xfId="15" xr:uid="{00000000-0005-0000-0000-000014000000}"/>
    <cellStyle name="Result 17" xfId="16" xr:uid="{00000000-0005-0000-0000-000015000000}"/>
    <cellStyle name="Status 18" xfId="17" xr:uid="{00000000-0005-0000-0000-000016000000}"/>
    <cellStyle name="Text 19" xfId="18" xr:uid="{00000000-0005-0000-0000-000017000000}"/>
    <cellStyle name="Warning 20" xfId="19" xr:uid="{00000000-0005-0000-0000-000018000000}"/>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FBFBF"/>
      <rgbColor rgb="FF808080"/>
      <rgbColor rgb="FF7F7F7F"/>
      <rgbColor rgb="FF993366"/>
      <rgbColor rgb="FFFFFFCC"/>
      <rgbColor rgb="FFF0F0F0"/>
      <rgbColor rgb="FF660066"/>
      <rgbColor rgb="FFFF8080"/>
      <rgbColor rgb="FF0070C0"/>
      <rgbColor rgb="FFDDDDDD"/>
      <rgbColor rgb="FF000080"/>
      <rgbColor rgb="FFFF00FF"/>
      <rgbColor rgb="FFFFFF00"/>
      <rgbColor rgb="FF00FFFF"/>
      <rgbColor rgb="FF800080"/>
      <rgbColor rgb="FF800000"/>
      <rgbColor rgb="FF008080"/>
      <rgbColor rgb="FF0000FF"/>
      <rgbColor rgb="FF00CCFF"/>
      <rgbColor rgb="FFE8DEDE"/>
      <rgbColor rgb="FFCCFFCC"/>
      <rgbColor rgb="FFFFFF99"/>
      <rgbColor rgb="FF99CCFF"/>
      <rgbColor rgb="FFFF99CC"/>
      <rgbColor rgb="FFCC99FF"/>
      <rgbColor rgb="FFFFCCCC"/>
      <rgbColor rgb="FF4472C4"/>
      <rgbColor rgb="FF33CCCC"/>
      <rgbColor rgb="FF81D41A"/>
      <rgbColor rgb="FFFFC000"/>
      <rgbColor rgb="FFFF9900"/>
      <rgbColor rgb="FFFF6600"/>
      <rgbColor rgb="FF595959"/>
      <rgbColor rgb="FFA6A6A6"/>
      <rgbColor rgb="FF003366"/>
      <rgbColor rgb="FF00B050"/>
      <rgbColor rgb="FF003300"/>
      <rgbColor rgb="FF333300"/>
      <rgbColor rgb="FFC04F15"/>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2377440</xdr:colOff>
      <xdr:row>58</xdr:row>
      <xdr:rowOff>9720</xdr:rowOff>
    </xdr:from>
    <xdr:to>
      <xdr:col>2</xdr:col>
      <xdr:colOff>5086080</xdr:colOff>
      <xdr:row>58</xdr:row>
      <xdr:rowOff>504720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398920" y="28089360"/>
          <a:ext cx="2708640" cy="495000"/>
        </a:xfrm>
        <a:prstGeom prst="rect">
          <a:avLst/>
        </a:prstGeom>
        <a:ln w="0">
          <a:noFill/>
        </a:ln>
      </xdr:spPr>
    </xdr:pic>
    <xdr:clientData/>
  </xdr:twoCellAnchor>
  <xdr:twoCellAnchor editAs="oneCell">
    <xdr:from>
      <xdr:col>2</xdr:col>
      <xdr:colOff>39960</xdr:colOff>
      <xdr:row>76</xdr:row>
      <xdr:rowOff>11160</xdr:rowOff>
    </xdr:from>
    <xdr:to>
      <xdr:col>2</xdr:col>
      <xdr:colOff>1030320</xdr:colOff>
      <xdr:row>76</xdr:row>
      <xdr:rowOff>288000</xdr:rowOff>
    </xdr:to>
    <xdr:pic>
      <xdr:nvPicPr>
        <xdr:cNvPr id="3" name="Imag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3061440" y="35272800"/>
          <a:ext cx="990360" cy="2768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2377440</xdr:colOff>
      <xdr:row>46</xdr:row>
      <xdr:rowOff>9720</xdr:rowOff>
    </xdr:from>
    <xdr:to>
      <xdr:col>2</xdr:col>
      <xdr:colOff>5082480</xdr:colOff>
      <xdr:row>47</xdr:row>
      <xdr:rowOff>255</xdr:rowOff>
    </xdr:to>
    <xdr:pic>
      <xdr:nvPicPr>
        <xdr:cNvPr id="2" name="Imag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xdr:blipFill>
      <xdr:spPr>
        <a:xfrm>
          <a:off x="5398920" y="23336280"/>
          <a:ext cx="2705040" cy="495360"/>
        </a:xfrm>
        <a:prstGeom prst="rect">
          <a:avLst/>
        </a:prstGeom>
        <a:ln w="0">
          <a:noFill/>
        </a:ln>
      </xdr:spPr>
    </xdr:pic>
    <xdr:clientData/>
  </xdr:twoCellAnchor>
  <xdr:twoCellAnchor editAs="oneCell">
    <xdr:from>
      <xdr:col>2</xdr:col>
      <xdr:colOff>39960</xdr:colOff>
      <xdr:row>63</xdr:row>
      <xdr:rowOff>0</xdr:rowOff>
    </xdr:from>
    <xdr:to>
      <xdr:col>2</xdr:col>
      <xdr:colOff>1030320</xdr:colOff>
      <xdr:row>63</xdr:row>
      <xdr:rowOff>286560</xdr:rowOff>
    </xdr:to>
    <xdr:pic>
      <xdr:nvPicPr>
        <xdr:cNvPr id="3" name="Imag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tretch/>
      </xdr:blipFill>
      <xdr:spPr>
        <a:xfrm>
          <a:off x="3061440" y="30299040"/>
          <a:ext cx="990360" cy="28656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9"/>
  <sheetViews>
    <sheetView zoomScale="95" zoomScaleNormal="95" workbookViewId="0">
      <pane ySplit="6" topLeftCell="A59" activePane="bottomLeft" state="frozen"/>
      <selection pane="bottomLeft" activeCell="F66" sqref="F66"/>
    </sheetView>
  </sheetViews>
  <sheetFormatPr defaultColWidth="11.28515625" defaultRowHeight="12.75"/>
  <cols>
    <col min="1" max="1" width="13.140625" style="1" customWidth="1"/>
    <col min="2" max="2" width="29.7109375" style="2" customWidth="1"/>
    <col min="3" max="3" width="87.140625" style="2" customWidth="1"/>
    <col min="4" max="4" width="2.140625" style="2" customWidth="1"/>
    <col min="5" max="5" width="15.42578125" style="2" customWidth="1"/>
    <col min="6" max="6" width="13.28515625" style="2" customWidth="1"/>
    <col min="7" max="7" width="15.7109375" style="2" customWidth="1"/>
    <col min="8" max="8" width="11" style="2" customWidth="1"/>
    <col min="9" max="9" width="33.85546875" style="3" customWidth="1"/>
    <col min="10" max="10" width="18.28515625" style="2" customWidth="1"/>
    <col min="11" max="16384" width="11.28515625" style="2"/>
  </cols>
  <sheetData>
    <row r="1" spans="1:10" ht="46.5" hidden="1">
      <c r="A1" s="141" t="s">
        <v>0</v>
      </c>
      <c r="B1" s="141"/>
      <c r="C1" s="141"/>
      <c r="D1" s="141"/>
      <c r="E1" s="141"/>
      <c r="F1" s="141"/>
      <c r="G1" s="141"/>
      <c r="H1" s="141"/>
      <c r="I1" s="141"/>
      <c r="J1" s="141"/>
    </row>
    <row r="2" spans="1:10" hidden="1">
      <c r="A2" s="4"/>
      <c r="B2" s="5" t="e">
        <f>MATCH("FIN",A1:A189,0)</f>
        <v>#N/A</v>
      </c>
      <c r="C2" s="6"/>
      <c r="D2" s="7"/>
      <c r="E2" s="8"/>
      <c r="F2" s="8"/>
      <c r="G2" s="8"/>
      <c r="H2" s="9"/>
      <c r="I2" s="9"/>
      <c r="J2" s="10"/>
    </row>
    <row r="3" spans="1:10" ht="38.25" hidden="1" customHeight="1">
      <c r="A3" s="11"/>
      <c r="B3" s="12" t="s">
        <v>1</v>
      </c>
      <c r="C3" s="12"/>
      <c r="D3" s="12"/>
      <c r="E3" s="13" t="s">
        <v>2</v>
      </c>
      <c r="F3" s="13"/>
      <c r="G3" s="14"/>
      <c r="H3" s="142" t="s">
        <v>3</v>
      </c>
      <c r="I3" s="142"/>
      <c r="J3" s="13" t="s">
        <v>2</v>
      </c>
    </row>
    <row r="4" spans="1:10" ht="15" hidden="1">
      <c r="A4" s="15"/>
      <c r="B4" s="16"/>
      <c r="C4" s="16"/>
      <c r="D4" s="17"/>
      <c r="E4" s="8"/>
      <c r="F4" s="8"/>
      <c r="G4" s="8"/>
      <c r="H4" s="9"/>
      <c r="I4" s="9"/>
      <c r="J4" s="10"/>
    </row>
    <row r="5" spans="1:10" ht="15" hidden="1">
      <c r="A5" s="18">
        <f>SUM(A34:A227)</f>
        <v>153</v>
      </c>
      <c r="B5" s="16"/>
      <c r="C5" s="16"/>
      <c r="D5" s="17"/>
      <c r="E5" s="8"/>
      <c r="F5" s="8"/>
      <c r="G5" s="19">
        <f>SUM(G34:G166)</f>
        <v>2.8</v>
      </c>
      <c r="H5" s="9"/>
      <c r="I5" s="9"/>
      <c r="J5" s="10"/>
    </row>
    <row r="6" spans="1:10" ht="78.75">
      <c r="A6" s="20" t="s">
        <v>4</v>
      </c>
      <c r="B6" s="21" t="s">
        <v>5</v>
      </c>
      <c r="C6" s="21" t="s">
        <v>6</v>
      </c>
      <c r="D6" s="22"/>
      <c r="E6" s="23" t="s">
        <v>7</v>
      </c>
      <c r="F6" s="24" t="s">
        <v>8</v>
      </c>
      <c r="G6" s="24" t="s">
        <v>9</v>
      </c>
      <c r="H6" s="24" t="s">
        <v>10</v>
      </c>
      <c r="I6" s="24" t="s">
        <v>11</v>
      </c>
      <c r="J6" s="25" t="s">
        <v>12</v>
      </c>
    </row>
    <row r="7" spans="1:10" ht="28.5">
      <c r="A7" s="26">
        <f>A11+A20+A27</f>
        <v>30</v>
      </c>
      <c r="B7" s="139" t="s">
        <v>13</v>
      </c>
      <c r="C7" s="139"/>
      <c r="D7" s="139"/>
      <c r="E7" s="139"/>
      <c r="F7" s="139"/>
      <c r="G7" s="139"/>
      <c r="H7" s="139"/>
      <c r="I7" s="139"/>
      <c r="J7" s="139"/>
    </row>
    <row r="8" spans="1:10" ht="23.25">
      <c r="A8" s="27"/>
      <c r="B8" s="140" t="s">
        <v>14</v>
      </c>
      <c r="C8" s="140"/>
      <c r="D8" s="140"/>
      <c r="E8" s="140"/>
      <c r="F8" s="140"/>
      <c r="G8" s="140"/>
      <c r="H8" s="140"/>
      <c r="I8" s="140"/>
      <c r="J8" s="140"/>
    </row>
    <row r="9" spans="1:10" s="36" customFormat="1" ht="23.25">
      <c r="A9" s="28"/>
      <c r="B9" s="29" t="s">
        <v>15</v>
      </c>
      <c r="C9" s="30" t="s">
        <v>16</v>
      </c>
      <c r="D9" s="31"/>
      <c r="E9" s="32" t="s">
        <v>17</v>
      </c>
      <c r="F9" s="32"/>
      <c r="G9" s="33">
        <f>IF(E9="OUI",$A9,IF(E9="EN DEVELOPPEMENT",$A9/2,"0"))</f>
        <v>0</v>
      </c>
      <c r="H9" s="33" t="str">
        <f>IF(E9&lt;&gt;"NON","X","")</f>
        <v>X</v>
      </c>
      <c r="I9" s="34" t="s">
        <v>18</v>
      </c>
      <c r="J9" s="35"/>
    </row>
    <row r="10" spans="1:10" s="36" customFormat="1" ht="23.25">
      <c r="A10" s="28"/>
      <c r="B10" s="29" t="s">
        <v>19</v>
      </c>
      <c r="C10" s="30" t="s">
        <v>20</v>
      </c>
      <c r="D10" s="31"/>
      <c r="E10" s="32" t="s">
        <v>17</v>
      </c>
      <c r="F10" s="32"/>
      <c r="G10" s="33">
        <f>IF(E10="OUI",$A10,IF(E10="EN DEVELOPPEMENT",$A10/2,"0"))</f>
        <v>0</v>
      </c>
      <c r="H10" s="33" t="str">
        <f>IF(E10&lt;&gt;"NON","X","")</f>
        <v>X</v>
      </c>
      <c r="I10" s="34" t="s">
        <v>21</v>
      </c>
      <c r="J10" s="35"/>
    </row>
    <row r="11" spans="1:10" ht="23.25">
      <c r="A11" s="27">
        <v>10</v>
      </c>
      <c r="B11" s="138" t="s">
        <v>22</v>
      </c>
      <c r="C11" s="138"/>
      <c r="D11" s="138"/>
      <c r="E11" s="138"/>
      <c r="F11" s="138"/>
      <c r="G11" s="138"/>
      <c r="H11" s="138"/>
      <c r="I11" s="138"/>
      <c r="J11" s="138"/>
    </row>
    <row r="12" spans="1:10" ht="34.5" customHeight="1">
      <c r="A12" s="37"/>
      <c r="B12" s="38" t="s">
        <v>23</v>
      </c>
      <c r="C12" s="39"/>
      <c r="D12" s="40"/>
      <c r="E12" s="41"/>
      <c r="F12" s="41"/>
      <c r="G12" s="42" t="str">
        <f>IF(E12="OUI",$A12,IF(E12="EN DEVELOPPEMENT",$A12/2,"0"))</f>
        <v>0</v>
      </c>
      <c r="H12" s="42"/>
      <c r="I12" s="43"/>
      <c r="J12" s="43"/>
    </row>
    <row r="13" spans="1:10" ht="23.25">
      <c r="A13" s="37"/>
      <c r="B13" s="38" t="s">
        <v>24</v>
      </c>
      <c r="C13" s="39"/>
      <c r="D13" s="40"/>
      <c r="E13" s="41"/>
      <c r="F13" s="41"/>
      <c r="G13" s="42" t="str">
        <f>IF(E13="OUI",$A13,IF(E13="EN DEVELOPPEMENT",$A13/2,"0"))</f>
        <v>0</v>
      </c>
      <c r="H13" s="42" t="str">
        <f>IF(E13&lt;&gt;"NON","X","")</f>
        <v>X</v>
      </c>
      <c r="I13" s="43" t="s">
        <v>25</v>
      </c>
      <c r="J13" s="43"/>
    </row>
    <row r="14" spans="1:10" ht="23.25">
      <c r="A14" s="37"/>
      <c r="B14" s="38" t="s">
        <v>26</v>
      </c>
      <c r="C14" s="39"/>
      <c r="D14" s="40"/>
      <c r="E14" s="41"/>
      <c r="F14" s="41"/>
      <c r="G14" s="42" t="str">
        <f>IF(E14="OUI",$A14,IF(E14="EN DEVELOPPEMENT",$A14/2,"0"))</f>
        <v>0</v>
      </c>
      <c r="H14" s="42" t="str">
        <f>IF(E14&lt;&gt;"NON","X","")</f>
        <v>X</v>
      </c>
      <c r="I14" s="43" t="s">
        <v>25</v>
      </c>
      <c r="J14" s="43"/>
    </row>
    <row r="15" spans="1:10" ht="23.25">
      <c r="A15" s="37"/>
      <c r="B15" s="38" t="s">
        <v>27</v>
      </c>
      <c r="C15" s="39"/>
      <c r="D15" s="40"/>
      <c r="E15" s="41"/>
      <c r="F15" s="41"/>
      <c r="G15" s="42" t="str">
        <f>IF(E15="OUI",$A15,IF(E15="EN DEVELOPPEMENT",$A15/2,"0"))</f>
        <v>0</v>
      </c>
      <c r="H15" s="42" t="str">
        <f>IF(E15&lt;&gt;"NON","X","")</f>
        <v>X</v>
      </c>
      <c r="I15" s="43" t="s">
        <v>25</v>
      </c>
      <c r="J15" s="43"/>
    </row>
    <row r="16" spans="1:10" ht="34.5" customHeight="1">
      <c r="A16" s="37"/>
      <c r="B16" s="38" t="s">
        <v>28</v>
      </c>
      <c r="C16" s="39"/>
      <c r="D16" s="40"/>
      <c r="E16" s="41"/>
      <c r="F16" s="41"/>
      <c r="G16" s="42" t="str">
        <f>IF(E16="OUI",$A16,IF(E16="EN DEVELOPPEMENT",$A16/2,"0"))</f>
        <v>0</v>
      </c>
      <c r="H16" s="42" t="str">
        <f>IF(E16&lt;&gt;"NON","X","")</f>
        <v>X</v>
      </c>
      <c r="I16" s="43" t="s">
        <v>25</v>
      </c>
      <c r="J16" s="43"/>
    </row>
    <row r="17" spans="1:10" ht="34.5" customHeight="1">
      <c r="A17" s="37"/>
      <c r="B17" s="38" t="s">
        <v>29</v>
      </c>
      <c r="C17" s="39"/>
      <c r="D17" s="40"/>
      <c r="E17" s="41"/>
      <c r="F17" s="41"/>
      <c r="G17" s="42" t="str">
        <f>IF(E17="OUI",$A17,IF(E17="EN DEVELOPPEMENT",$A17/2,"0"))</f>
        <v>0</v>
      </c>
      <c r="H17" s="42" t="str">
        <f>IF(E17&lt;&gt;"NON","X","")</f>
        <v>X</v>
      </c>
      <c r="I17" s="43"/>
      <c r="J17" s="43"/>
    </row>
    <row r="18" spans="1:10" ht="34.5" customHeight="1">
      <c r="A18" s="37"/>
      <c r="B18" s="38" t="s">
        <v>30</v>
      </c>
      <c r="C18" s="39"/>
      <c r="D18" s="40"/>
      <c r="E18" s="41"/>
      <c r="F18" s="41"/>
      <c r="G18" s="42" t="str">
        <f>IF(E18="OUI",$A18,IF(E18="EN DEVELOPPEMENT",$A18/2,"0"))</f>
        <v>0</v>
      </c>
      <c r="H18" s="42" t="str">
        <f>IF(E18&lt;&gt;"NON","X","")</f>
        <v>X</v>
      </c>
      <c r="I18" s="43" t="s">
        <v>25</v>
      </c>
      <c r="J18" s="43"/>
    </row>
    <row r="19" spans="1:10" ht="39.75" customHeight="1">
      <c r="A19" s="44"/>
      <c r="B19" s="45" t="s">
        <v>31</v>
      </c>
      <c r="C19" s="46" t="s">
        <v>32</v>
      </c>
      <c r="D19" s="40"/>
      <c r="E19" s="41"/>
      <c r="F19" s="41"/>
      <c r="G19" s="42"/>
      <c r="H19" s="42" t="str">
        <f>IF(E19&lt;&gt;"NON","X","")</f>
        <v>X</v>
      </c>
      <c r="I19" s="47" t="s">
        <v>25</v>
      </c>
      <c r="J19" s="43"/>
    </row>
    <row r="20" spans="1:10" ht="23.25">
      <c r="A20" s="27">
        <v>15</v>
      </c>
      <c r="B20" s="138" t="s">
        <v>33</v>
      </c>
      <c r="C20" s="138"/>
      <c r="D20" s="138"/>
      <c r="E20" s="138"/>
      <c r="F20" s="138"/>
      <c r="G20" s="138"/>
      <c r="H20" s="138"/>
      <c r="I20" s="138"/>
      <c r="J20" s="138"/>
    </row>
    <row r="21" spans="1:10" ht="114" customHeight="1">
      <c r="A21" s="48"/>
      <c r="B21" s="49" t="s">
        <v>34</v>
      </c>
      <c r="C21" s="50" t="s">
        <v>35</v>
      </c>
      <c r="D21" s="40"/>
      <c r="E21" s="41"/>
      <c r="F21" s="41"/>
      <c r="H21" s="42" t="str">
        <f>IF(E21&lt;&gt;"NON","X","")</f>
        <v>X</v>
      </c>
      <c r="I21" s="47" t="s">
        <v>36</v>
      </c>
      <c r="J21" s="51"/>
    </row>
    <row r="22" spans="1:10" ht="25.5">
      <c r="A22" s="44"/>
      <c r="B22" s="38" t="s">
        <v>37</v>
      </c>
      <c r="C22" s="52" t="s">
        <v>38</v>
      </c>
      <c r="D22" s="40"/>
      <c r="E22" s="41"/>
      <c r="F22" s="41"/>
      <c r="G22" s="42"/>
      <c r="H22" s="42" t="str">
        <f>IF(E22&lt;&gt;"NON","X","")</f>
        <v>X</v>
      </c>
      <c r="I22" s="53" t="s">
        <v>39</v>
      </c>
      <c r="J22" s="51"/>
    </row>
    <row r="23" spans="1:10" ht="25.5">
      <c r="A23" s="44"/>
      <c r="B23" s="38" t="s">
        <v>40</v>
      </c>
      <c r="C23" s="54" t="s">
        <v>41</v>
      </c>
      <c r="D23" s="40"/>
      <c r="E23" s="41"/>
      <c r="F23" s="41"/>
      <c r="G23" s="42"/>
      <c r="H23" s="42" t="str">
        <f>IF(E23&lt;&gt;"NON","X","")</f>
        <v>X</v>
      </c>
      <c r="I23" s="53" t="s">
        <v>42</v>
      </c>
      <c r="J23" s="51"/>
    </row>
    <row r="24" spans="1:10" ht="30">
      <c r="A24" s="44"/>
      <c r="B24" s="38" t="s">
        <v>43</v>
      </c>
      <c r="C24" s="54" t="s">
        <v>44</v>
      </c>
      <c r="D24" s="40"/>
      <c r="E24" s="41"/>
      <c r="F24" s="41"/>
      <c r="G24" s="42" t="str">
        <f>IF(E24="OUI",$A24,IF(E24="EN DEVELOPPEMENT",$A24/2,"0"))</f>
        <v>0</v>
      </c>
      <c r="H24" s="42" t="str">
        <f>IF(E24&lt;&gt;"NON","X","")</f>
        <v>X</v>
      </c>
      <c r="I24" s="55" t="s">
        <v>45</v>
      </c>
      <c r="J24" s="51"/>
    </row>
    <row r="25" spans="1:10" s="62" customFormat="1" ht="127.5">
      <c r="A25" s="56"/>
      <c r="B25" s="38" t="s">
        <v>46</v>
      </c>
      <c r="C25" s="57" t="s">
        <v>47</v>
      </c>
      <c r="D25" s="58"/>
      <c r="E25" s="59"/>
      <c r="F25" s="59"/>
      <c r="G25" s="60"/>
      <c r="H25" s="60"/>
      <c r="I25" s="61" t="s">
        <v>48</v>
      </c>
      <c r="J25" s="51"/>
    </row>
    <row r="26" spans="1:10" s="62" customFormat="1" ht="51">
      <c r="A26" s="56"/>
      <c r="B26" s="38" t="s">
        <v>49</v>
      </c>
      <c r="C26" s="57" t="s">
        <v>50</v>
      </c>
      <c r="D26" s="58"/>
      <c r="E26" s="59"/>
      <c r="F26" s="59"/>
      <c r="G26" s="60"/>
      <c r="H26" s="60"/>
      <c r="I26" s="61"/>
      <c r="J26" s="51"/>
    </row>
    <row r="27" spans="1:10" ht="23.25">
      <c r="A27" s="27">
        <v>5</v>
      </c>
      <c r="B27" s="138" t="s">
        <v>51</v>
      </c>
      <c r="C27" s="138"/>
      <c r="D27" s="138"/>
      <c r="E27" s="138"/>
      <c r="F27" s="138"/>
      <c r="G27" s="138"/>
      <c r="H27" s="138"/>
      <c r="I27" s="138"/>
      <c r="J27" s="138"/>
    </row>
    <row r="28" spans="1:10" ht="23.25">
      <c r="A28" s="37"/>
      <c r="B28" s="38" t="s">
        <v>52</v>
      </c>
      <c r="C28" s="52" t="s">
        <v>53</v>
      </c>
      <c r="D28" s="40"/>
      <c r="E28" s="41"/>
      <c r="F28" s="41"/>
      <c r="G28" s="42"/>
      <c r="H28" s="42" t="str">
        <f>IF(E28&lt;&gt;"NON","X","")</f>
        <v>X</v>
      </c>
      <c r="I28" s="63" t="s">
        <v>54</v>
      </c>
    </row>
    <row r="29" spans="1:10" ht="114.75">
      <c r="A29" s="37"/>
      <c r="B29" s="38" t="s">
        <v>55</v>
      </c>
      <c r="C29" s="52" t="s">
        <v>56</v>
      </c>
      <c r="D29" s="40"/>
      <c r="E29" s="41" t="s">
        <v>57</v>
      </c>
      <c r="F29" s="41"/>
      <c r="G29" s="42" t="str">
        <f>IF(E29="OUI",$A29,IF(E29="EN DEVELOPPEMENT",$A29/2,"0"))</f>
        <v>0</v>
      </c>
      <c r="H29" s="42" t="str">
        <f>IF(E29&lt;&gt;"NON","X","")</f>
        <v>X</v>
      </c>
      <c r="I29" s="53" t="s">
        <v>58</v>
      </c>
      <c r="J29" s="43"/>
    </row>
    <row r="30" spans="1:10" ht="25.5">
      <c r="A30" s="37"/>
      <c r="B30" s="38" t="s">
        <v>59</v>
      </c>
      <c r="C30" s="52" t="s">
        <v>60</v>
      </c>
      <c r="D30" s="40"/>
      <c r="E30" s="41"/>
      <c r="F30" s="41"/>
      <c r="G30" s="42"/>
      <c r="H30" s="42" t="str">
        <f>IF(E30&lt;&gt;"NON","X","")</f>
        <v>X</v>
      </c>
      <c r="I30" s="63" t="s">
        <v>61</v>
      </c>
    </row>
    <row r="31" spans="1:10" ht="23.25">
      <c r="A31" s="27"/>
      <c r="B31" s="140" t="s">
        <v>62</v>
      </c>
      <c r="C31" s="140"/>
      <c r="D31" s="140"/>
      <c r="E31" s="140"/>
      <c r="F31" s="140"/>
      <c r="G31" s="140"/>
      <c r="H31" s="140"/>
      <c r="I31" s="140"/>
      <c r="J31" s="140"/>
    </row>
    <row r="32" spans="1:10" ht="66.75" customHeight="1">
      <c r="A32" s="37"/>
      <c r="B32" s="29" t="s">
        <v>63</v>
      </c>
      <c r="C32" s="64" t="s">
        <v>64</v>
      </c>
      <c r="D32" s="31"/>
      <c r="E32" s="32"/>
      <c r="F32" s="32"/>
      <c r="G32" s="33"/>
      <c r="H32" s="33"/>
      <c r="I32" s="34" t="s">
        <v>65</v>
      </c>
      <c r="J32" s="43"/>
    </row>
    <row r="33" spans="1:10" ht="45">
      <c r="A33" s="37"/>
      <c r="B33" s="29" t="s">
        <v>66</v>
      </c>
      <c r="C33" s="36" t="s">
        <v>67</v>
      </c>
      <c r="D33" s="31"/>
      <c r="E33" s="32"/>
      <c r="F33" s="32"/>
      <c r="G33" s="33"/>
      <c r="H33" s="33"/>
      <c r="I33" s="34" t="s">
        <v>65</v>
      </c>
      <c r="J33" s="43"/>
    </row>
    <row r="34" spans="1:10" ht="28.5">
      <c r="A34" s="26">
        <f>A35+A38+A44</f>
        <v>10</v>
      </c>
      <c r="B34" s="139" t="s">
        <v>68</v>
      </c>
      <c r="C34" s="139"/>
      <c r="D34" s="139"/>
      <c r="E34" s="139"/>
      <c r="F34" s="139"/>
      <c r="G34" s="139"/>
      <c r="H34" s="139"/>
      <c r="I34" s="139"/>
      <c r="J34" s="139"/>
    </row>
    <row r="35" spans="1:10" ht="23.25">
      <c r="A35" s="27">
        <v>2</v>
      </c>
      <c r="B35" s="138" t="s">
        <v>69</v>
      </c>
      <c r="C35" s="138"/>
      <c r="D35" s="138"/>
      <c r="E35" s="138"/>
      <c r="F35" s="138"/>
      <c r="G35" s="138"/>
      <c r="H35" s="138"/>
      <c r="I35" s="138"/>
      <c r="J35" s="138"/>
    </row>
    <row r="36" spans="1:10" ht="76.5">
      <c r="A36" s="65"/>
      <c r="B36" s="38" t="s">
        <v>70</v>
      </c>
      <c r="C36" s="39" t="s">
        <v>71</v>
      </c>
      <c r="D36" s="66"/>
      <c r="E36" s="67" t="s">
        <v>17</v>
      </c>
      <c r="F36" s="68"/>
      <c r="G36" s="69">
        <v>1</v>
      </c>
      <c r="H36" s="70"/>
      <c r="I36" s="71" t="s">
        <v>72</v>
      </c>
      <c r="J36" s="43"/>
    </row>
    <row r="37" spans="1:10" ht="25.5">
      <c r="A37" s="65"/>
      <c r="B37" s="38" t="s">
        <v>73</v>
      </c>
      <c r="C37" s="39" t="s">
        <v>74</v>
      </c>
      <c r="D37" s="66"/>
      <c r="E37" s="67" t="s">
        <v>17</v>
      </c>
      <c r="F37" s="68"/>
      <c r="G37" s="69">
        <v>0.8</v>
      </c>
      <c r="H37" s="42"/>
      <c r="I37" s="71" t="s">
        <v>72</v>
      </c>
      <c r="J37" s="43"/>
    </row>
    <row r="38" spans="1:10" ht="23.25">
      <c r="A38" s="27">
        <v>5</v>
      </c>
      <c r="B38" s="138" t="s">
        <v>75</v>
      </c>
      <c r="C38" s="138"/>
      <c r="D38" s="138"/>
      <c r="E38" s="138"/>
      <c r="F38" s="138"/>
      <c r="G38" s="138"/>
      <c r="H38" s="138"/>
      <c r="I38" s="138"/>
      <c r="J38" s="138"/>
    </row>
    <row r="39" spans="1:10" ht="165.75">
      <c r="A39" s="37"/>
      <c r="B39" s="38" t="s">
        <v>76</v>
      </c>
      <c r="C39" s="39" t="s">
        <v>77</v>
      </c>
      <c r="D39" s="40"/>
      <c r="E39" s="41" t="s">
        <v>17</v>
      </c>
      <c r="F39" s="41"/>
      <c r="G39" s="42">
        <f>IF(E39="OUI",$A39,IF(E39="EN DEVELOPPEMENT",$A39/2,"0"))</f>
        <v>0</v>
      </c>
      <c r="H39" s="42" t="str">
        <f>IF(E39&lt;&gt;"NON","X","")</f>
        <v>X</v>
      </c>
      <c r="I39" s="72" t="s">
        <v>78</v>
      </c>
      <c r="J39" s="43"/>
    </row>
    <row r="40" spans="1:10" ht="90">
      <c r="A40" s="37"/>
      <c r="B40" s="38" t="s">
        <v>79</v>
      </c>
      <c r="C40" s="39" t="s">
        <v>80</v>
      </c>
      <c r="D40" s="40"/>
      <c r="E40" s="41"/>
      <c r="F40" s="41"/>
      <c r="G40" s="42"/>
      <c r="H40" s="42" t="str">
        <f>IF(E40&lt;&gt;"NON","X","")</f>
        <v>X</v>
      </c>
      <c r="I40" s="72" t="s">
        <v>81</v>
      </c>
      <c r="J40" s="43"/>
    </row>
    <row r="41" spans="1:10" ht="39.75" customHeight="1">
      <c r="A41" s="37"/>
      <c r="B41" s="38" t="s">
        <v>82</v>
      </c>
      <c r="C41" s="39" t="s">
        <v>83</v>
      </c>
      <c r="D41" s="40"/>
      <c r="E41" s="41" t="s">
        <v>17</v>
      </c>
      <c r="F41" s="41"/>
      <c r="G41" s="42">
        <f>IF(E41="OUI",$A41,IF(E41="EN DEVELOPPEMENT",$A41/2,"0"))</f>
        <v>0</v>
      </c>
      <c r="H41" s="42" t="str">
        <f>IF(E41&lt;&gt;"NON","X","")</f>
        <v>X</v>
      </c>
      <c r="I41" s="55" t="s">
        <v>84</v>
      </c>
      <c r="J41" s="43" t="s">
        <v>12</v>
      </c>
    </row>
    <row r="42" spans="1:10" ht="39.75" customHeight="1">
      <c r="A42" s="37"/>
      <c r="B42" s="38" t="s">
        <v>85</v>
      </c>
      <c r="C42" s="39" t="s">
        <v>86</v>
      </c>
      <c r="D42" s="40"/>
      <c r="E42" s="41"/>
      <c r="F42" s="41"/>
      <c r="G42" s="42"/>
      <c r="H42" s="42" t="str">
        <f>IF(E42&lt;&gt;"NON","X","")</f>
        <v>X</v>
      </c>
      <c r="I42" s="55" t="s">
        <v>87</v>
      </c>
      <c r="J42" s="43"/>
    </row>
    <row r="43" spans="1:10" ht="60.75" customHeight="1">
      <c r="A43" s="37"/>
      <c r="B43" s="38" t="s">
        <v>88</v>
      </c>
      <c r="C43" s="39" t="s">
        <v>89</v>
      </c>
      <c r="D43" s="40"/>
      <c r="E43" s="41"/>
      <c r="F43" s="41"/>
      <c r="G43" s="42"/>
      <c r="H43" s="42" t="str">
        <f>IF(E43&lt;&gt;"NON","X","")</f>
        <v>X</v>
      </c>
      <c r="I43" s="55" t="s">
        <v>90</v>
      </c>
      <c r="J43" s="43"/>
    </row>
    <row r="44" spans="1:10" ht="23.25">
      <c r="A44" s="27">
        <v>3</v>
      </c>
      <c r="B44" s="138" t="s">
        <v>91</v>
      </c>
      <c r="C44" s="138"/>
      <c r="D44" s="138"/>
      <c r="E44" s="138"/>
      <c r="F44" s="138"/>
      <c r="G44" s="138"/>
      <c r="H44" s="138"/>
      <c r="I44" s="138"/>
      <c r="J44" s="138"/>
    </row>
    <row r="45" spans="1:10" ht="27" customHeight="1">
      <c r="A45" s="37"/>
      <c r="B45" s="38" t="s">
        <v>92</v>
      </c>
      <c r="C45" s="39" t="s">
        <v>93</v>
      </c>
      <c r="D45" s="73"/>
      <c r="E45" s="74"/>
      <c r="F45" s="74"/>
      <c r="G45" s="75"/>
      <c r="H45" s="75"/>
      <c r="I45" s="76"/>
      <c r="J45" s="43"/>
    </row>
    <row r="46" spans="1:10" ht="30">
      <c r="A46" s="37"/>
      <c r="B46" s="38" t="s">
        <v>94</v>
      </c>
      <c r="C46" s="39" t="s">
        <v>95</v>
      </c>
      <c r="D46" s="40"/>
      <c r="E46" s="41"/>
      <c r="F46" s="41"/>
      <c r="G46" s="42"/>
      <c r="H46" s="42" t="str">
        <f>IF(E46&lt;&gt;"NON","X","")</f>
        <v>X</v>
      </c>
      <c r="I46" s="55" t="s">
        <v>96</v>
      </c>
      <c r="J46" s="43"/>
    </row>
    <row r="47" spans="1:10" ht="25.5">
      <c r="A47" s="37"/>
      <c r="B47" s="38" t="s">
        <v>97</v>
      </c>
      <c r="C47" s="39" t="s">
        <v>98</v>
      </c>
      <c r="D47" s="40"/>
      <c r="E47" s="41"/>
      <c r="F47" s="41"/>
      <c r="G47" s="42"/>
      <c r="H47" s="42"/>
      <c r="I47" s="55"/>
      <c r="J47" s="43"/>
    </row>
    <row r="48" spans="1:10" ht="23.25">
      <c r="A48" s="37"/>
      <c r="B48" s="38" t="s">
        <v>99</v>
      </c>
      <c r="C48" s="39"/>
      <c r="D48" s="40"/>
      <c r="E48" s="41"/>
      <c r="F48" s="41"/>
      <c r="G48" s="42"/>
      <c r="H48" s="42"/>
      <c r="I48" s="55"/>
      <c r="J48" s="43"/>
    </row>
    <row r="49" spans="1:10" ht="38.25">
      <c r="A49" s="37"/>
      <c r="B49" s="38" t="s">
        <v>100</v>
      </c>
      <c r="C49" s="39" t="s">
        <v>101</v>
      </c>
      <c r="D49" s="40"/>
      <c r="E49" s="41"/>
      <c r="F49" s="41"/>
      <c r="G49" s="42"/>
      <c r="H49" s="42"/>
      <c r="I49" s="55"/>
      <c r="J49" s="43"/>
    </row>
    <row r="50" spans="1:10" ht="25.5">
      <c r="A50" s="37"/>
      <c r="B50" s="38" t="s">
        <v>102</v>
      </c>
      <c r="C50" s="39" t="s">
        <v>103</v>
      </c>
      <c r="D50" s="40"/>
      <c r="E50" s="41"/>
      <c r="F50" s="41"/>
      <c r="G50" s="42"/>
      <c r="H50" s="42"/>
      <c r="I50" s="55"/>
      <c r="J50" s="43"/>
    </row>
    <row r="51" spans="1:10" ht="102">
      <c r="A51" s="37"/>
      <c r="B51" s="38" t="s">
        <v>104</v>
      </c>
      <c r="C51" s="39" t="s">
        <v>105</v>
      </c>
      <c r="D51" s="40"/>
      <c r="E51" s="41"/>
      <c r="F51" s="41"/>
      <c r="G51" s="42"/>
      <c r="H51" s="42"/>
      <c r="I51" s="55"/>
      <c r="J51" s="43"/>
    </row>
    <row r="52" spans="1:10" ht="25.5">
      <c r="A52" s="37"/>
      <c r="B52" s="38" t="s">
        <v>106</v>
      </c>
      <c r="C52" s="39" t="s">
        <v>107</v>
      </c>
      <c r="D52" s="40"/>
      <c r="E52" s="41"/>
      <c r="F52" s="41"/>
      <c r="G52" s="42"/>
      <c r="H52" s="42"/>
      <c r="I52" s="55"/>
      <c r="J52" s="43"/>
    </row>
    <row r="53" spans="1:10" ht="23.25">
      <c r="A53" s="27"/>
      <c r="B53" s="138" t="s">
        <v>108</v>
      </c>
      <c r="C53" s="138"/>
      <c r="D53" s="138"/>
      <c r="E53" s="138"/>
      <c r="F53" s="138"/>
      <c r="G53" s="138"/>
      <c r="H53" s="138"/>
      <c r="I53" s="138"/>
      <c r="J53" s="138"/>
    </row>
    <row r="54" spans="1:10" ht="25.5">
      <c r="A54" s="44"/>
      <c r="B54" s="38" t="s">
        <v>92</v>
      </c>
      <c r="C54" s="39" t="s">
        <v>109</v>
      </c>
      <c r="D54" s="73"/>
      <c r="E54" s="74"/>
      <c r="F54" s="74"/>
      <c r="G54" s="75"/>
      <c r="H54" s="75"/>
      <c r="I54" s="76"/>
      <c r="J54" s="43"/>
    </row>
    <row r="55" spans="1:10" ht="25.5">
      <c r="A55" s="44"/>
      <c r="B55" s="38" t="s">
        <v>110</v>
      </c>
      <c r="C55" s="39" t="s">
        <v>111</v>
      </c>
      <c r="D55" s="40"/>
      <c r="E55" s="41"/>
      <c r="F55" s="41"/>
      <c r="G55" s="42"/>
      <c r="H55" s="42"/>
      <c r="I55" s="55"/>
      <c r="J55" s="43"/>
    </row>
    <row r="56" spans="1:10" ht="25.5">
      <c r="A56" s="44"/>
      <c r="B56" s="38" t="s">
        <v>106</v>
      </c>
      <c r="C56" s="39" t="s">
        <v>107</v>
      </c>
      <c r="D56" s="40"/>
      <c r="E56" s="41"/>
      <c r="F56" s="41"/>
      <c r="G56" s="42"/>
      <c r="H56" s="42"/>
      <c r="I56" s="55"/>
      <c r="J56" s="43"/>
    </row>
    <row r="57" spans="1:10" ht="28.5">
      <c r="A57" s="26">
        <f>A58+A60</f>
        <v>40</v>
      </c>
      <c r="B57" s="139" t="s">
        <v>112</v>
      </c>
      <c r="C57" s="139"/>
      <c r="D57" s="139"/>
      <c r="E57" s="139"/>
      <c r="F57" s="139"/>
      <c r="G57" s="139"/>
      <c r="H57" s="139"/>
      <c r="I57" s="139"/>
      <c r="J57" s="139"/>
    </row>
    <row r="58" spans="1:10" ht="23.25">
      <c r="A58" s="27">
        <v>30</v>
      </c>
      <c r="B58" s="138" t="s">
        <v>113</v>
      </c>
      <c r="C58" s="138"/>
      <c r="D58" s="138"/>
      <c r="E58" s="138"/>
      <c r="F58" s="138"/>
      <c r="G58" s="138"/>
      <c r="H58" s="138"/>
      <c r="I58" s="138"/>
      <c r="J58" s="138"/>
    </row>
    <row r="59" spans="1:10" ht="39.75" customHeight="1">
      <c r="A59" s="44"/>
      <c r="B59" s="38" t="s">
        <v>114</v>
      </c>
      <c r="C59" s="39" t="s">
        <v>115</v>
      </c>
      <c r="D59" s="40"/>
      <c r="E59" s="41" t="s">
        <v>17</v>
      </c>
      <c r="F59" s="41"/>
      <c r="G59" s="42">
        <f>IF(E59="OUI",$A59,IF(E59="EN DEVELOPPEMENT",$A59/2,"0"))</f>
        <v>0</v>
      </c>
      <c r="H59" s="42" t="str">
        <f>IF(E59&lt;&gt;"NON","X","")</f>
        <v>X</v>
      </c>
      <c r="I59" s="55" t="s">
        <v>18</v>
      </c>
      <c r="J59" s="43"/>
    </row>
    <row r="60" spans="1:10" ht="23.25">
      <c r="A60" s="27">
        <v>10</v>
      </c>
      <c r="B60" s="138" t="s">
        <v>116</v>
      </c>
      <c r="C60" s="138"/>
      <c r="D60" s="138"/>
      <c r="E60" s="138"/>
      <c r="F60" s="138"/>
      <c r="G60" s="138"/>
      <c r="H60" s="138"/>
      <c r="I60" s="138"/>
      <c r="J60" s="138"/>
    </row>
    <row r="61" spans="1:10" ht="76.5">
      <c r="A61" s="77"/>
      <c r="B61" s="49" t="s">
        <v>117</v>
      </c>
      <c r="C61" s="39" t="s">
        <v>118</v>
      </c>
      <c r="D61" s="68"/>
      <c r="E61" s="68"/>
      <c r="F61" s="70"/>
      <c r="G61" s="70"/>
      <c r="H61" s="42" t="str">
        <f>IF(E61&lt;&gt;"NON","X","")</f>
        <v>X</v>
      </c>
      <c r="I61" s="78" t="s">
        <v>119</v>
      </c>
      <c r="J61" s="70"/>
    </row>
    <row r="62" spans="1:10" ht="26.25" customHeight="1">
      <c r="A62" s="26">
        <f>A63+A69+A71+A73</f>
        <v>15</v>
      </c>
      <c r="B62" s="139" t="s">
        <v>120</v>
      </c>
      <c r="C62" s="139"/>
      <c r="D62" s="139"/>
      <c r="E62" s="139"/>
      <c r="F62" s="139"/>
      <c r="G62" s="139"/>
      <c r="H62" s="139"/>
      <c r="I62" s="139"/>
      <c r="J62" s="139"/>
    </row>
    <row r="63" spans="1:10" ht="23.25">
      <c r="A63" s="79">
        <v>7</v>
      </c>
      <c r="B63" s="138" t="s">
        <v>121</v>
      </c>
      <c r="C63" s="138"/>
      <c r="D63" s="138"/>
      <c r="E63" s="138"/>
      <c r="F63" s="138"/>
      <c r="G63" s="138"/>
      <c r="H63" s="138"/>
      <c r="I63" s="138"/>
      <c r="J63" s="138"/>
    </row>
    <row r="64" spans="1:10" ht="38.25">
      <c r="A64" s="44"/>
      <c r="B64" s="38" t="s">
        <v>122</v>
      </c>
      <c r="C64" s="39" t="s">
        <v>123</v>
      </c>
      <c r="D64" s="40"/>
      <c r="E64" s="41" t="s">
        <v>124</v>
      </c>
      <c r="F64" s="41"/>
      <c r="G64" s="42" t="str">
        <f>IF(E64="OUI",$A64,IF(E64="EN DEVELOPPEMENT",$A64/2,"0"))</f>
        <v>0</v>
      </c>
      <c r="H64" s="42" t="s">
        <v>125</v>
      </c>
      <c r="I64" s="53" t="s">
        <v>126</v>
      </c>
      <c r="J64" s="43"/>
    </row>
    <row r="65" spans="1:10" ht="38.25">
      <c r="A65" s="44"/>
      <c r="B65" s="38" t="s">
        <v>127</v>
      </c>
      <c r="C65" s="39" t="s">
        <v>128</v>
      </c>
      <c r="D65" s="40"/>
      <c r="E65" s="41" t="s">
        <v>17</v>
      </c>
      <c r="F65" s="41"/>
      <c r="G65" s="42">
        <f>IF(E65="OUI",$A65,IF(E65="EN DEVELOPPEMENT",$A65/2,"0"))</f>
        <v>0</v>
      </c>
      <c r="H65" s="42" t="str">
        <f>IF(E65&lt;&gt;"NON","X","")</f>
        <v>X</v>
      </c>
      <c r="I65" s="55" t="s">
        <v>129</v>
      </c>
      <c r="J65" s="43"/>
    </row>
    <row r="66" spans="1:10" ht="38.25">
      <c r="A66" s="44"/>
      <c r="B66" s="38" t="s">
        <v>130</v>
      </c>
      <c r="C66" s="39" t="s">
        <v>131</v>
      </c>
      <c r="D66" s="40"/>
      <c r="E66" s="41"/>
      <c r="F66" s="41" t="s">
        <v>132</v>
      </c>
      <c r="G66" s="42"/>
      <c r="H66" s="42"/>
      <c r="I66" s="55" t="s">
        <v>133</v>
      </c>
      <c r="J66" s="43"/>
    </row>
    <row r="67" spans="1:10" ht="25.5">
      <c r="A67" s="44"/>
      <c r="B67" s="38" t="s">
        <v>134</v>
      </c>
      <c r="C67" s="39" t="s">
        <v>135</v>
      </c>
      <c r="D67" s="40"/>
      <c r="E67" s="41"/>
      <c r="F67" s="41"/>
      <c r="G67" s="42"/>
      <c r="H67" s="42"/>
      <c r="I67" s="55"/>
      <c r="J67" s="43"/>
    </row>
    <row r="68" spans="1:10" ht="25.5">
      <c r="A68" s="44"/>
      <c r="B68" s="80" t="s">
        <v>136</v>
      </c>
      <c r="C68" s="81" t="s">
        <v>137</v>
      </c>
      <c r="D68" s="82"/>
      <c r="E68" s="83"/>
      <c r="F68" s="83"/>
      <c r="G68" s="84"/>
      <c r="H68" s="84"/>
      <c r="I68" s="85"/>
      <c r="J68" s="86"/>
    </row>
    <row r="69" spans="1:10" ht="23.25">
      <c r="A69" s="79">
        <v>1</v>
      </c>
      <c r="B69" s="138" t="s">
        <v>138</v>
      </c>
      <c r="C69" s="138"/>
      <c r="D69" s="138"/>
      <c r="E69" s="138"/>
      <c r="F69" s="138"/>
      <c r="G69" s="138"/>
      <c r="H69" s="138"/>
      <c r="I69" s="138"/>
      <c r="J69" s="138"/>
    </row>
    <row r="70" spans="1:10" ht="25.5">
      <c r="A70" s="87">
        <v>1</v>
      </c>
      <c r="B70" s="38" t="s">
        <v>139</v>
      </c>
      <c r="C70" s="39" t="s">
        <v>140</v>
      </c>
      <c r="D70" s="88"/>
      <c r="E70" s="41" t="s">
        <v>17</v>
      </c>
      <c r="F70" s="88"/>
      <c r="G70" s="42">
        <f>IF(E70="OUI",$A70,IF(E70="EN DEVELOPPEMENT",$A70/2,"0"))</f>
        <v>1</v>
      </c>
      <c r="H70" s="89"/>
      <c r="I70" s="89"/>
      <c r="J70" s="88"/>
    </row>
    <row r="71" spans="1:10" ht="23.25">
      <c r="A71" s="79">
        <v>6</v>
      </c>
      <c r="B71" s="138" t="s">
        <v>141</v>
      </c>
      <c r="C71" s="138"/>
      <c r="D71" s="138"/>
      <c r="E71" s="138"/>
      <c r="F71" s="138"/>
      <c r="G71" s="138"/>
      <c r="H71" s="138"/>
      <c r="I71" s="138"/>
      <c r="J71" s="138"/>
    </row>
    <row r="72" spans="1:10" ht="38.25">
      <c r="A72" s="44">
        <v>6</v>
      </c>
      <c r="B72" s="38" t="s">
        <v>142</v>
      </c>
      <c r="C72" s="39" t="s">
        <v>143</v>
      </c>
      <c r="D72" s="40"/>
      <c r="E72" s="41"/>
      <c r="F72" s="41"/>
      <c r="G72" s="42" t="str">
        <f>IF(E72="OUI",$A72,IF(E72="EN DEVELOPPEMENT",$A72/2,"0"))</f>
        <v>0</v>
      </c>
      <c r="H72" s="42" t="str">
        <f>IF(E72&lt;&gt;"NON","X","")</f>
        <v>X</v>
      </c>
      <c r="I72" s="55" t="s">
        <v>144</v>
      </c>
      <c r="J72" s="43"/>
    </row>
    <row r="73" spans="1:10" ht="23.25">
      <c r="A73" s="79">
        <v>1</v>
      </c>
      <c r="B73" s="138" t="s">
        <v>145</v>
      </c>
      <c r="C73" s="138"/>
      <c r="D73" s="138"/>
      <c r="E73" s="138"/>
      <c r="F73" s="138"/>
      <c r="G73" s="138"/>
      <c r="H73" s="138"/>
      <c r="I73" s="138"/>
      <c r="J73" s="138"/>
    </row>
    <row r="74" spans="1:10" ht="25.5">
      <c r="A74" s="87">
        <v>1</v>
      </c>
      <c r="B74" s="38" t="s">
        <v>146</v>
      </c>
      <c r="C74" s="39" t="s">
        <v>147</v>
      </c>
      <c r="D74" s="88"/>
      <c r="E74" s="88"/>
      <c r="F74" s="88"/>
      <c r="G74" s="88"/>
      <c r="H74" s="89"/>
      <c r="I74" s="89"/>
      <c r="J74" s="88"/>
    </row>
    <row r="75" spans="1:10" ht="28.5">
      <c r="A75" s="26">
        <f>A76+A78+A83</f>
        <v>5</v>
      </c>
      <c r="B75" s="139" t="s">
        <v>148</v>
      </c>
      <c r="C75" s="139"/>
      <c r="D75" s="139"/>
      <c r="E75" s="139"/>
      <c r="F75" s="139"/>
      <c r="G75" s="139"/>
      <c r="H75" s="139"/>
      <c r="I75" s="139"/>
      <c r="J75" s="139"/>
    </row>
    <row r="76" spans="1:10" ht="23.25">
      <c r="A76" s="27">
        <v>3</v>
      </c>
      <c r="B76" s="138" t="s">
        <v>149</v>
      </c>
      <c r="C76" s="138"/>
      <c r="D76" s="138"/>
      <c r="E76" s="138"/>
      <c r="F76" s="138"/>
      <c r="G76" s="138"/>
      <c r="H76" s="138"/>
      <c r="I76" s="138"/>
      <c r="J76" s="138"/>
    </row>
    <row r="77" spans="1:10" ht="23.25">
      <c r="A77" s="87">
        <v>3</v>
      </c>
      <c r="B77" s="49" t="s">
        <v>150</v>
      </c>
      <c r="C77" s="90"/>
      <c r="D77" s="88"/>
      <c r="E77" s="88"/>
      <c r="F77" s="88"/>
      <c r="G77" s="88"/>
      <c r="H77" s="89"/>
      <c r="I77" s="89"/>
      <c r="J77" s="88"/>
    </row>
    <row r="78" spans="1:10" ht="23.25">
      <c r="A78" s="79">
        <f>A79+A80+A81+A82</f>
        <v>1</v>
      </c>
      <c r="B78" s="138" t="s">
        <v>151</v>
      </c>
      <c r="C78" s="138"/>
      <c r="D78" s="138"/>
      <c r="E78" s="138"/>
      <c r="F78" s="138"/>
      <c r="G78" s="138"/>
      <c r="H78" s="138"/>
      <c r="I78" s="138"/>
      <c r="J78" s="138"/>
    </row>
    <row r="79" spans="1:10" ht="63" customHeight="1">
      <c r="A79" s="44">
        <v>0.25</v>
      </c>
      <c r="B79" s="38" t="s">
        <v>152</v>
      </c>
      <c r="C79" s="39" t="s">
        <v>153</v>
      </c>
      <c r="D79" s="40"/>
      <c r="E79" s="41" t="s">
        <v>154</v>
      </c>
      <c r="F79" s="41"/>
      <c r="G79" s="42" t="str">
        <f>IF(E79="OUI",$A79,IF(E79="EN DEVELOPPEMENT",$A79/2,"0"))</f>
        <v>0</v>
      </c>
      <c r="H79" s="42" t="str">
        <f>IF(E79&lt;&gt;"NON","X","")</f>
        <v>X</v>
      </c>
      <c r="I79" s="55" t="s">
        <v>155</v>
      </c>
      <c r="J79" s="43"/>
    </row>
    <row r="80" spans="1:10" ht="25.5">
      <c r="A80" s="44">
        <v>0.25</v>
      </c>
      <c r="B80" s="49" t="s">
        <v>156</v>
      </c>
      <c r="C80" s="39" t="s">
        <v>157</v>
      </c>
      <c r="D80" s="40"/>
      <c r="E80" s="41"/>
      <c r="F80" s="41"/>
      <c r="G80" s="42"/>
      <c r="H80" s="42"/>
      <c r="I80" s="53"/>
      <c r="J80" s="43"/>
    </row>
    <row r="81" spans="1:11" ht="25.5">
      <c r="A81" s="44">
        <v>0.25</v>
      </c>
      <c r="B81" s="91" t="s">
        <v>158</v>
      </c>
      <c r="C81" s="39"/>
      <c r="D81" s="40"/>
      <c r="E81" s="41"/>
      <c r="F81" s="41"/>
      <c r="G81" s="42"/>
      <c r="H81" s="42"/>
      <c r="I81" s="53"/>
      <c r="J81" s="43"/>
    </row>
    <row r="82" spans="1:11" ht="25.5">
      <c r="A82" s="44">
        <v>0.25</v>
      </c>
      <c r="B82" s="49" t="s">
        <v>159</v>
      </c>
      <c r="C82" s="92"/>
      <c r="D82" s="40"/>
      <c r="E82" s="41"/>
      <c r="F82" s="41"/>
      <c r="G82" s="42"/>
      <c r="H82" s="42"/>
      <c r="I82" s="53" t="s">
        <v>160</v>
      </c>
      <c r="J82" s="43"/>
    </row>
    <row r="83" spans="1:11" ht="23.25">
      <c r="A83" s="79">
        <v>1</v>
      </c>
      <c r="B83" s="138" t="s">
        <v>161</v>
      </c>
      <c r="C83" s="138"/>
      <c r="D83" s="138"/>
      <c r="E83" s="138"/>
      <c r="F83" s="138"/>
      <c r="G83" s="138"/>
      <c r="H83" s="138"/>
      <c r="I83" s="138"/>
      <c r="J83" s="138"/>
    </row>
    <row r="84" spans="1:11" ht="25.5">
      <c r="A84" s="93">
        <v>1</v>
      </c>
      <c r="B84" s="49" t="s">
        <v>162</v>
      </c>
      <c r="C84" s="39" t="s">
        <v>163</v>
      </c>
      <c r="D84" s="88"/>
      <c r="E84" s="88"/>
      <c r="F84" s="88"/>
      <c r="G84" s="88"/>
      <c r="H84" s="89"/>
      <c r="I84" s="89"/>
      <c r="J84" s="88"/>
    </row>
    <row r="85" spans="1:11" ht="23.25">
      <c r="A85" s="94"/>
      <c r="B85" s="137" t="s">
        <v>164</v>
      </c>
      <c r="C85" s="137"/>
      <c r="D85" s="137"/>
      <c r="E85" s="137"/>
      <c r="F85" s="137"/>
      <c r="G85" s="137"/>
      <c r="H85" s="137"/>
      <c r="I85" s="137"/>
      <c r="J85" s="137"/>
    </row>
    <row r="86" spans="1:11" ht="25.5">
      <c r="A86" s="95"/>
      <c r="B86" s="96" t="s">
        <v>165</v>
      </c>
      <c r="C86" s="97" t="s">
        <v>166</v>
      </c>
      <c r="D86" s="98"/>
      <c r="E86" s="99"/>
      <c r="F86" s="99" t="s">
        <v>17</v>
      </c>
      <c r="G86" s="100"/>
      <c r="H86" s="100" t="str">
        <f>IF(E86&lt;&gt;"NON","X","")</f>
        <v>X</v>
      </c>
      <c r="I86" s="101"/>
      <c r="J86" s="102"/>
    </row>
    <row r="87" spans="1:11" ht="76.5">
      <c r="A87" s="95"/>
      <c r="B87" s="96" t="s">
        <v>167</v>
      </c>
      <c r="C87" s="97" t="s">
        <v>168</v>
      </c>
      <c r="D87" s="98"/>
      <c r="E87" s="99"/>
      <c r="F87" s="99"/>
      <c r="G87" s="100" t="str">
        <f>IF(E87="OUI",$A87,IF(E87="EN DEVELOPPEMENT",$A87/2,"0"))</f>
        <v>0</v>
      </c>
      <c r="H87" s="100" t="str">
        <f>IF(E87&lt;&gt;"NON","X","")</f>
        <v>X</v>
      </c>
      <c r="I87" s="103" t="s">
        <v>169</v>
      </c>
      <c r="J87" s="102"/>
      <c r="K87" s="2" t="s">
        <v>170</v>
      </c>
    </row>
    <row r="88" spans="1:11" ht="38.25">
      <c r="A88" s="95"/>
      <c r="B88" s="104" t="s">
        <v>171</v>
      </c>
      <c r="C88" s="97" t="s">
        <v>172</v>
      </c>
      <c r="D88" s="98"/>
      <c r="E88" s="99"/>
      <c r="F88" s="99"/>
      <c r="G88" s="100"/>
      <c r="H88" s="100"/>
      <c r="I88" s="105" t="s">
        <v>173</v>
      </c>
      <c r="J88" s="102"/>
    </row>
    <row r="89" spans="1:11" s="36" customFormat="1" ht="25.5">
      <c r="A89" s="106"/>
      <c r="B89" s="96" t="s">
        <v>174</v>
      </c>
      <c r="C89" s="97" t="s">
        <v>175</v>
      </c>
      <c r="D89" s="98"/>
      <c r="E89" s="99"/>
      <c r="F89" s="99"/>
      <c r="G89" s="100" t="str">
        <f>IF(E89="OUI",$A89,IF(E89="EN DEVELOPPEMENT",$A89/2,"0"))</f>
        <v>0</v>
      </c>
      <c r="H89" s="100" t="str">
        <f>IF(E89&lt;&gt;"NON","X","")</f>
        <v>X</v>
      </c>
      <c r="I89" s="105" t="s">
        <v>176</v>
      </c>
      <c r="J89" s="102"/>
    </row>
  </sheetData>
  <mergeCells count="26">
    <mergeCell ref="A1:J1"/>
    <mergeCell ref="H3:I3"/>
    <mergeCell ref="B7:J7"/>
    <mergeCell ref="B8:J8"/>
    <mergeCell ref="B11:J11"/>
    <mergeCell ref="B20:J20"/>
    <mergeCell ref="B27:J27"/>
    <mergeCell ref="B31:J31"/>
    <mergeCell ref="B34:J34"/>
    <mergeCell ref="B35:J35"/>
    <mergeCell ref="B38:J38"/>
    <mergeCell ref="B44:J44"/>
    <mergeCell ref="B53:J53"/>
    <mergeCell ref="B57:J57"/>
    <mergeCell ref="B58:J58"/>
    <mergeCell ref="B60:J60"/>
    <mergeCell ref="B62:J62"/>
    <mergeCell ref="B63:J63"/>
    <mergeCell ref="B69:J69"/>
    <mergeCell ref="B71:J71"/>
    <mergeCell ref="B85:J85"/>
    <mergeCell ref="B73:J73"/>
    <mergeCell ref="B75:J75"/>
    <mergeCell ref="B76:J76"/>
    <mergeCell ref="B78:J78"/>
    <mergeCell ref="B83:J83"/>
  </mergeCells>
  <dataValidations count="2">
    <dataValidation type="list" allowBlank="1" showInputMessage="1" showErrorMessage="1" sqref="E9:F19 E24:F26 E28:F28 E32:F32 E39:F43 E46:F52 E55:F56 E59:F59 E64:F65 E66:E68 E70 E72:F72 E86:F89" xr:uid="{00000000-0002-0000-0000-000000000000}">
      <formula1>"OUI,NON,EN DEVELOPPEMENT"</formula1>
      <formula2>0</formula2>
    </dataValidation>
    <dataValidation allowBlank="1" showInputMessage="1" showErrorMessage="1" sqref="E21:F23 E29:F30 E79:F79" xr:uid="{00000000-0002-0000-0000-000001000000}">
      <formula1>0</formula1>
      <formula2>0</formula2>
    </dataValidation>
  </dataValidations>
  <pageMargins left="0" right="0" top="0.39374999999999999" bottom="0.39374999999999999" header="0" footer="0"/>
  <pageSetup paperSize="8" fitToHeight="0" orientation="portrait" horizontalDpi="300" verticalDpi="300"/>
  <headerFooter>
    <oddHeader>&amp;C&amp;A</oddHeader>
    <oddFooter>&amp;CPage &amp;P</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95" zoomScaleNormal="95" workbookViewId="0"/>
  </sheetViews>
  <sheetFormatPr defaultColWidth="11.42578125" defaultRowHeight="12.7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0"/>
  <sheetViews>
    <sheetView tabSelected="1" zoomScale="95" zoomScaleNormal="95" workbookViewId="0">
      <pane ySplit="5" topLeftCell="A6" activePane="bottomLeft" state="frozen"/>
      <selection pane="bottomLeft" activeCell="C9" sqref="C9"/>
    </sheetView>
  </sheetViews>
  <sheetFormatPr defaultColWidth="11.28515625" defaultRowHeight="12.75"/>
  <cols>
    <col min="1" max="1" width="13.140625" style="1" customWidth="1"/>
    <col min="2" max="2" width="29.7109375" style="2" customWidth="1"/>
    <col min="3" max="3" width="92.7109375" style="2" customWidth="1"/>
    <col min="4" max="4" width="2.140625" style="2" customWidth="1"/>
    <col min="5" max="5" width="18.85546875" style="2" customWidth="1"/>
    <col min="6" max="6" width="15.7109375" style="2" customWidth="1"/>
    <col min="7" max="7" width="12" style="2" customWidth="1"/>
    <col min="8" max="8" width="33.85546875" style="3" customWidth="1"/>
    <col min="9" max="9" width="18.28515625" style="2" customWidth="1"/>
    <col min="10" max="16384" width="11.28515625" style="2"/>
  </cols>
  <sheetData>
    <row r="1" spans="1:10" ht="38.25" customHeight="1">
      <c r="A1" s="141" t="s">
        <v>177</v>
      </c>
      <c r="B1" s="141"/>
      <c r="C1" s="141"/>
      <c r="D1" s="141"/>
      <c r="E1" s="141"/>
      <c r="F1" s="141"/>
      <c r="G1" s="141"/>
      <c r="H1" s="141"/>
      <c r="I1" s="141"/>
    </row>
    <row r="2" spans="1:10">
      <c r="A2" s="4"/>
      <c r="B2" s="5" t="e">
        <f>MATCH("FIN",A1:A144,0)</f>
        <v>#N/A</v>
      </c>
      <c r="C2" s="6"/>
      <c r="D2" s="7"/>
      <c r="E2" s="8"/>
      <c r="F2" s="8"/>
      <c r="G2" s="9"/>
      <c r="H2" s="9"/>
      <c r="I2" s="10"/>
    </row>
    <row r="3" spans="1:10" ht="36.950000000000003" customHeight="1">
      <c r="A3" s="11"/>
      <c r="B3" s="12" t="s">
        <v>1</v>
      </c>
      <c r="C3" s="12"/>
      <c r="D3" s="12"/>
      <c r="E3" s="13" t="s">
        <v>2</v>
      </c>
      <c r="F3" s="14"/>
      <c r="G3" s="142" t="s">
        <v>3</v>
      </c>
      <c r="H3" s="142"/>
      <c r="I3" s="13" t="s">
        <v>2</v>
      </c>
    </row>
    <row r="4" spans="1:10" ht="15">
      <c r="A4" s="18">
        <f>A6+A20+A37+A41</f>
        <v>70</v>
      </c>
      <c r="B4" s="16"/>
      <c r="C4" s="16"/>
      <c r="D4" s="17"/>
      <c r="E4" s="8"/>
      <c r="F4" s="19">
        <f>SUM(F8:F50)</f>
        <v>0</v>
      </c>
      <c r="G4" s="9"/>
      <c r="H4" s="9"/>
      <c r="I4" s="10"/>
    </row>
    <row r="5" spans="1:10" ht="30.6" customHeight="1">
      <c r="A5" s="20" t="s">
        <v>178</v>
      </c>
      <c r="B5" s="21" t="s">
        <v>5</v>
      </c>
      <c r="C5" s="21" t="s">
        <v>6</v>
      </c>
      <c r="D5" s="22"/>
      <c r="E5" s="23" t="s">
        <v>7</v>
      </c>
      <c r="F5" s="24" t="s">
        <v>9</v>
      </c>
      <c r="G5" s="24" t="s">
        <v>10</v>
      </c>
      <c r="H5" s="24" t="s">
        <v>11</v>
      </c>
      <c r="I5" s="25" t="s">
        <v>12</v>
      </c>
    </row>
    <row r="6" spans="1:10" ht="28.5">
      <c r="A6" s="26">
        <f>SUM(A7,A11,A17)</f>
        <v>34.5</v>
      </c>
      <c r="B6" s="139" t="s">
        <v>13</v>
      </c>
      <c r="C6" s="139"/>
      <c r="D6" s="139"/>
      <c r="E6" s="139"/>
      <c r="F6" s="139"/>
      <c r="G6" s="139"/>
      <c r="H6" s="139"/>
      <c r="I6" s="139"/>
    </row>
    <row r="7" spans="1:10" ht="49.5" customHeight="1">
      <c r="A7" s="27">
        <f>SUM(A8:A10)</f>
        <v>14.5</v>
      </c>
      <c r="B7" s="143" t="s">
        <v>179</v>
      </c>
      <c r="C7" s="143"/>
      <c r="D7" s="143"/>
      <c r="E7" s="143"/>
      <c r="F7" s="143"/>
      <c r="G7" s="143"/>
      <c r="H7" s="143"/>
      <c r="I7" s="143"/>
    </row>
    <row r="8" spans="1:10" ht="32.25">
      <c r="A8" s="107">
        <v>6</v>
      </c>
      <c r="B8" s="38" t="s">
        <v>180</v>
      </c>
      <c r="C8" s="39" t="s">
        <v>181</v>
      </c>
      <c r="D8" s="40"/>
      <c r="E8" s="108" t="s">
        <v>182</v>
      </c>
      <c r="F8" s="42"/>
      <c r="G8" s="42" t="str">
        <f>IF(E8&lt;&gt;"NON","X","")</f>
        <v>X</v>
      </c>
      <c r="H8" s="109" t="s">
        <v>183</v>
      </c>
      <c r="I8" s="41"/>
    </row>
    <row r="9" spans="1:10" ht="22.15">
      <c r="A9" s="110">
        <v>6</v>
      </c>
      <c r="B9" s="38" t="s">
        <v>49</v>
      </c>
      <c r="C9" s="54" t="s">
        <v>184</v>
      </c>
      <c r="D9" s="58"/>
      <c r="E9" s="108" t="s">
        <v>182</v>
      </c>
      <c r="F9" s="42"/>
      <c r="G9" s="42" t="str">
        <f>IF(E9&lt;&gt;"NON","X","")</f>
        <v>X</v>
      </c>
      <c r="H9" s="109" t="s">
        <v>185</v>
      </c>
      <c r="I9" s="41"/>
      <c r="J9" s="62"/>
    </row>
    <row r="10" spans="1:10" ht="39.75" customHeight="1">
      <c r="A10" s="107">
        <v>2.5</v>
      </c>
      <c r="B10" s="45" t="s">
        <v>186</v>
      </c>
      <c r="C10" s="46" t="s">
        <v>187</v>
      </c>
      <c r="D10" s="40"/>
      <c r="E10" s="108" t="s">
        <v>182</v>
      </c>
      <c r="F10" s="42"/>
      <c r="G10" s="42" t="str">
        <f>IF(E10&lt;&gt;"NON","X","")</f>
        <v>X</v>
      </c>
      <c r="H10" s="109" t="s">
        <v>183</v>
      </c>
      <c r="I10" s="41"/>
    </row>
    <row r="11" spans="1:10" ht="41.25" customHeight="1">
      <c r="A11" s="27">
        <f>SUM(A12:A16)</f>
        <v>15</v>
      </c>
      <c r="B11" s="143" t="s">
        <v>188</v>
      </c>
      <c r="C11" s="143"/>
      <c r="D11" s="143"/>
      <c r="E11" s="143"/>
      <c r="F11" s="143"/>
      <c r="G11" s="143"/>
      <c r="H11" s="143"/>
      <c r="I11" s="143"/>
    </row>
    <row r="12" spans="1:10" ht="25.15">
      <c r="A12" s="107">
        <v>2</v>
      </c>
      <c r="B12" s="38" t="s">
        <v>37</v>
      </c>
      <c r="C12" s="52" t="s">
        <v>189</v>
      </c>
      <c r="D12" s="40"/>
      <c r="E12" s="41"/>
      <c r="F12" s="42" t="str">
        <f>IF(E12="OUI",$A12,IF(E12="EN DEVELOPPEMENT",$A12/2,"0"))</f>
        <v>0</v>
      </c>
      <c r="G12" s="42" t="str">
        <f>IF(E12&lt;&gt;"NON","X","")</f>
        <v>X</v>
      </c>
      <c r="H12" s="111" t="s">
        <v>190</v>
      </c>
      <c r="I12" s="41"/>
    </row>
    <row r="13" spans="1:10" ht="25.15">
      <c r="A13" s="107">
        <v>2</v>
      </c>
      <c r="B13" s="38" t="s">
        <v>40</v>
      </c>
      <c r="C13" s="54" t="s">
        <v>191</v>
      </c>
      <c r="D13" s="40"/>
      <c r="E13" s="41"/>
      <c r="F13" s="42" t="str">
        <f>IF(E13="OUI",$A13,IF(E13="EN DEVELOPPEMENT",$A13/2,"0"))</f>
        <v>0</v>
      </c>
      <c r="G13" s="42" t="str">
        <f>IF(E13&lt;&gt;"NON","X","")</f>
        <v>X</v>
      </c>
      <c r="H13" s="111" t="s">
        <v>192</v>
      </c>
      <c r="I13" s="41"/>
    </row>
    <row r="14" spans="1:10" ht="25.15">
      <c r="A14" s="107">
        <v>2</v>
      </c>
      <c r="B14" s="38" t="s">
        <v>43</v>
      </c>
      <c r="C14" s="54" t="s">
        <v>193</v>
      </c>
      <c r="D14" s="40"/>
      <c r="E14" s="41"/>
      <c r="F14" s="42" t="str">
        <f>IF(E14="OUI",$A14,IF(E14="EN DEVELOPPEMENT",$A14/2,"0"))</f>
        <v>0</v>
      </c>
      <c r="G14" s="42" t="str">
        <f>IF(E14&lt;&gt;"NON","X","")</f>
        <v>X</v>
      </c>
      <c r="H14" s="112" t="s">
        <v>194</v>
      </c>
      <c r="I14" s="41"/>
    </row>
    <row r="15" spans="1:10" ht="36.950000000000003">
      <c r="A15" s="107">
        <v>6</v>
      </c>
      <c r="B15" s="49" t="s">
        <v>195</v>
      </c>
      <c r="C15" s="50" t="s">
        <v>196</v>
      </c>
      <c r="D15" s="40"/>
      <c r="E15" s="108" t="s">
        <v>182</v>
      </c>
      <c r="F15" s="42"/>
      <c r="G15" s="42" t="str">
        <f>IF(E15&lt;&gt;"NON","X","")</f>
        <v>X</v>
      </c>
      <c r="H15" s="112" t="s">
        <v>197</v>
      </c>
      <c r="I15" s="41"/>
    </row>
    <row r="16" spans="1:10" s="62" customFormat="1" ht="22.15">
      <c r="A16" s="107">
        <v>3</v>
      </c>
      <c r="B16" s="38" t="s">
        <v>198</v>
      </c>
      <c r="C16" s="57" t="s">
        <v>199</v>
      </c>
      <c r="D16" s="58"/>
      <c r="E16" s="108" t="s">
        <v>182</v>
      </c>
      <c r="F16" s="42"/>
      <c r="G16" s="42" t="str">
        <f>IF(E16&lt;&gt;"NON","X","")</f>
        <v>X</v>
      </c>
      <c r="H16" s="112" t="s">
        <v>200</v>
      </c>
      <c r="I16" s="41"/>
    </row>
    <row r="17" spans="1:9" ht="47.25" customHeight="1">
      <c r="A17" s="27">
        <f>SUM(A18:A19)</f>
        <v>5</v>
      </c>
      <c r="B17" s="143" t="s">
        <v>201</v>
      </c>
      <c r="C17" s="143"/>
      <c r="D17" s="143"/>
      <c r="E17" s="143"/>
      <c r="F17" s="143"/>
      <c r="G17" s="143"/>
      <c r="H17" s="143"/>
      <c r="I17" s="143"/>
    </row>
    <row r="18" spans="1:9" ht="22.15">
      <c r="A18" s="107">
        <v>3</v>
      </c>
      <c r="B18" s="38" t="s">
        <v>52</v>
      </c>
      <c r="C18" s="52" t="s">
        <v>202</v>
      </c>
      <c r="D18" s="40"/>
      <c r="E18" s="108" t="s">
        <v>182</v>
      </c>
      <c r="F18" s="42"/>
      <c r="G18" s="42" t="str">
        <f>IF(E18&lt;&gt;"NON","X","")</f>
        <v>X</v>
      </c>
      <c r="H18" s="111" t="s">
        <v>203</v>
      </c>
      <c r="I18" s="41"/>
    </row>
    <row r="19" spans="1:9" ht="22.15">
      <c r="A19" s="107">
        <v>2</v>
      </c>
      <c r="B19" s="38" t="s">
        <v>55</v>
      </c>
      <c r="C19" s="52" t="s">
        <v>202</v>
      </c>
      <c r="D19" s="40"/>
      <c r="E19" s="108" t="s">
        <v>182</v>
      </c>
      <c r="F19" s="42"/>
      <c r="G19" s="42" t="str">
        <f>IF(E19&lt;&gt;"NON","X","")</f>
        <v>X</v>
      </c>
      <c r="H19" s="111" t="s">
        <v>203</v>
      </c>
      <c r="I19" s="41"/>
    </row>
    <row r="20" spans="1:9" ht="28.5">
      <c r="A20" s="26">
        <f>A21+A24+A30+A35</f>
        <v>12.5</v>
      </c>
      <c r="B20" s="139" t="s">
        <v>68</v>
      </c>
      <c r="C20" s="139"/>
      <c r="D20" s="139"/>
      <c r="E20" s="139"/>
      <c r="F20" s="139"/>
      <c r="G20" s="139"/>
      <c r="H20" s="139"/>
      <c r="I20" s="139"/>
    </row>
    <row r="21" spans="1:9" ht="23.25">
      <c r="A21" s="27">
        <v>2</v>
      </c>
      <c r="B21" s="138" t="s">
        <v>204</v>
      </c>
      <c r="C21" s="138"/>
      <c r="D21" s="138"/>
      <c r="E21" s="138"/>
      <c r="F21" s="138"/>
      <c r="G21" s="138"/>
      <c r="H21" s="138"/>
      <c r="I21" s="138"/>
    </row>
    <row r="22" spans="1:9" ht="73.150000000000006">
      <c r="A22" s="107">
        <v>1</v>
      </c>
      <c r="B22" s="38" t="s">
        <v>70</v>
      </c>
      <c r="C22" s="39" t="s">
        <v>205</v>
      </c>
      <c r="D22" s="66"/>
      <c r="E22" s="41"/>
      <c r="F22" s="42" t="str">
        <f>IF(E22="OUI",$A22,IF(E22="EN DEVELOPPEMENT",$A22/2,"0"))</f>
        <v>0</v>
      </c>
      <c r="G22" s="42" t="str">
        <f>IF(E22&lt;&gt;"NON","X","")</f>
        <v>X</v>
      </c>
      <c r="H22" s="112" t="s">
        <v>72</v>
      </c>
      <c r="I22" s="41"/>
    </row>
    <row r="23" spans="1:9" ht="46.5" customHeight="1">
      <c r="A23" s="107">
        <v>1</v>
      </c>
      <c r="B23" s="38" t="s">
        <v>73</v>
      </c>
      <c r="C23" s="39" t="s">
        <v>74</v>
      </c>
      <c r="D23" s="66"/>
      <c r="E23" s="41"/>
      <c r="F23" s="42" t="str">
        <f>IF(E23="OUI",$A23,IF(E23="EN DEVELOPPEMENT",$A23/2,"0"))</f>
        <v>0</v>
      </c>
      <c r="G23" s="42" t="str">
        <f>IF(E23&lt;&gt;"NON","X","")</f>
        <v>X</v>
      </c>
      <c r="H23" s="112" t="s">
        <v>72</v>
      </c>
      <c r="I23" s="41"/>
    </row>
    <row r="24" spans="1:9" ht="23.25">
      <c r="A24" s="27">
        <f>SUM(A25:A29)</f>
        <v>7</v>
      </c>
      <c r="B24" s="138" t="s">
        <v>206</v>
      </c>
      <c r="C24" s="138"/>
      <c r="D24" s="138"/>
      <c r="E24" s="138"/>
      <c r="F24" s="138"/>
      <c r="G24" s="138"/>
      <c r="H24" s="138"/>
      <c r="I24" s="138"/>
    </row>
    <row r="25" spans="1:9" ht="42.4">
      <c r="A25" s="107">
        <v>1.5</v>
      </c>
      <c r="B25" s="38" t="s">
        <v>76</v>
      </c>
      <c r="C25" s="39" t="s">
        <v>207</v>
      </c>
      <c r="D25" s="40"/>
      <c r="E25" s="41"/>
      <c r="F25" s="42" t="str">
        <f>IF(E25="OUI",$A25,IF(E25="EN DEVELOPPEMENT",$A25/2,"0"))</f>
        <v>0</v>
      </c>
      <c r="G25" s="42" t="str">
        <f>IF(E25&lt;&gt;"NON","X","")</f>
        <v>X</v>
      </c>
      <c r="H25" s="112" t="s">
        <v>208</v>
      </c>
      <c r="I25" s="41"/>
    </row>
    <row r="26" spans="1:9" ht="36.950000000000003">
      <c r="A26" s="107">
        <v>1</v>
      </c>
      <c r="B26" s="38" t="s">
        <v>88</v>
      </c>
      <c r="C26" s="39" t="s">
        <v>209</v>
      </c>
      <c r="D26" s="40"/>
      <c r="E26" s="108" t="s">
        <v>182</v>
      </c>
      <c r="F26" s="42"/>
      <c r="G26" s="42" t="str">
        <f>IF(E26&lt;&gt;"NON","X","")</f>
        <v>X</v>
      </c>
      <c r="H26" s="112" t="s">
        <v>90</v>
      </c>
      <c r="I26" s="41"/>
    </row>
    <row r="27" spans="1:9" ht="72.2">
      <c r="A27" s="107">
        <v>1</v>
      </c>
      <c r="B27" s="38" t="s">
        <v>79</v>
      </c>
      <c r="C27" s="39" t="s">
        <v>210</v>
      </c>
      <c r="D27" s="40"/>
      <c r="E27" s="41"/>
      <c r="F27" s="42" t="str">
        <f>IF(E27="OUI",$A27,IF(E27="EN DEVELOPPEMENT",$A27/2,"0"))</f>
        <v>0</v>
      </c>
      <c r="G27" s="42" t="str">
        <f>IF(E27&lt;&gt;"NON","X","")</f>
        <v>X</v>
      </c>
      <c r="H27" s="112" t="s">
        <v>81</v>
      </c>
      <c r="I27" s="41"/>
    </row>
    <row r="28" spans="1:9" ht="66" customHeight="1">
      <c r="A28" s="107">
        <v>1</v>
      </c>
      <c r="B28" s="38" t="s">
        <v>82</v>
      </c>
      <c r="C28" s="39" t="s">
        <v>211</v>
      </c>
      <c r="D28" s="40"/>
      <c r="E28" s="41"/>
      <c r="F28" s="42" t="str">
        <f>IF(E28="OUI",$A28,IF(E28="EN DEVELOPPEMENT",$A28/2,"0"))</f>
        <v>0</v>
      </c>
      <c r="G28" s="42" t="str">
        <f>IF(E28&lt;&gt;"NON","X","")</f>
        <v>X</v>
      </c>
      <c r="H28" s="112" t="s">
        <v>84</v>
      </c>
      <c r="I28" s="41"/>
    </row>
    <row r="29" spans="1:9" ht="39.75" customHeight="1">
      <c r="A29" s="107">
        <v>2.5</v>
      </c>
      <c r="B29" s="38" t="s">
        <v>85</v>
      </c>
      <c r="C29" s="39" t="s">
        <v>86</v>
      </c>
      <c r="D29" s="40"/>
      <c r="E29" s="108" t="s">
        <v>182</v>
      </c>
      <c r="F29" s="42"/>
      <c r="G29" s="42" t="str">
        <f>IF(E29&lt;&gt;"NON","X","")</f>
        <v>X</v>
      </c>
      <c r="H29" s="112" t="s">
        <v>87</v>
      </c>
      <c r="I29" s="41"/>
    </row>
    <row r="30" spans="1:9" ht="23.25">
      <c r="A30" s="27">
        <f>SUM(A31:A34)</f>
        <v>2.5</v>
      </c>
      <c r="B30" s="138" t="s">
        <v>212</v>
      </c>
      <c r="C30" s="138"/>
      <c r="D30" s="138"/>
      <c r="E30" s="138"/>
      <c r="F30" s="138"/>
      <c r="G30" s="138"/>
      <c r="H30" s="138"/>
      <c r="I30" s="138"/>
    </row>
    <row r="31" spans="1:9" ht="25.15">
      <c r="A31" s="107">
        <v>0.5</v>
      </c>
      <c r="B31" s="38" t="s">
        <v>94</v>
      </c>
      <c r="C31" s="39" t="s">
        <v>95</v>
      </c>
      <c r="D31" s="40"/>
      <c r="E31" s="41"/>
      <c r="F31" s="42" t="str">
        <f>IF(E31="OUI",$A31,IF(E31="EN DEVELOPPEMENT",$A31/2,"0"))</f>
        <v>0</v>
      </c>
      <c r="G31" s="42" t="str">
        <f>IF(E31&lt;&gt;"NON","X","")</f>
        <v>X</v>
      </c>
      <c r="H31" s="112" t="s">
        <v>96</v>
      </c>
      <c r="I31" s="41"/>
    </row>
    <row r="32" spans="1:9" ht="22.15">
      <c r="A32" s="107">
        <v>0.5</v>
      </c>
      <c r="B32" s="38" t="s">
        <v>97</v>
      </c>
      <c r="C32" s="39" t="s">
        <v>98</v>
      </c>
      <c r="D32" s="40"/>
      <c r="E32" s="41"/>
      <c r="F32" s="42" t="str">
        <f>IF(E32="OUI",$A32,IF(E32="EN DEVELOPPEMENT",$A32/2,"0"))</f>
        <v>0</v>
      </c>
      <c r="G32" s="42" t="str">
        <f>IF(E32&lt;&gt;"NON","X","")</f>
        <v>X</v>
      </c>
      <c r="H32" s="112" t="s">
        <v>213</v>
      </c>
      <c r="I32" s="41"/>
    </row>
    <row r="33" spans="1:9" ht="25.15">
      <c r="A33" s="107">
        <v>0.5</v>
      </c>
      <c r="B33" s="38" t="s">
        <v>100</v>
      </c>
      <c r="C33" s="39" t="s">
        <v>101</v>
      </c>
      <c r="D33" s="40"/>
      <c r="E33" s="41"/>
      <c r="F33" s="42" t="str">
        <f>IF(E33="OUI",$A33,IF(E33="EN DEVELOPPEMENT",$A33/2,"0"))</f>
        <v>0</v>
      </c>
      <c r="G33" s="42" t="str">
        <f>IF(E33&lt;&gt;"NON","X","")</f>
        <v>X</v>
      </c>
      <c r="H33" s="112" t="s">
        <v>214</v>
      </c>
      <c r="I33" s="41"/>
    </row>
    <row r="34" spans="1:9" ht="114.75" customHeight="1">
      <c r="A34" s="107">
        <v>1</v>
      </c>
      <c r="B34" s="38" t="s">
        <v>104</v>
      </c>
      <c r="C34" s="39" t="s">
        <v>215</v>
      </c>
      <c r="D34" s="40"/>
      <c r="E34" s="41"/>
      <c r="F34" s="42" t="str">
        <f>IF(E34="OUI",$A34,IF(E34="EN DEVELOPPEMENT",$A34/2,"0"))</f>
        <v>0</v>
      </c>
      <c r="G34" s="42" t="str">
        <f>IF(E34&lt;&gt;"NON","X","")</f>
        <v>X</v>
      </c>
      <c r="H34" s="112" t="s">
        <v>216</v>
      </c>
      <c r="I34" s="41"/>
    </row>
    <row r="35" spans="1:9" ht="23.25">
      <c r="A35" s="27">
        <f>A36</f>
        <v>1</v>
      </c>
      <c r="B35" s="138" t="s">
        <v>217</v>
      </c>
      <c r="C35" s="138"/>
      <c r="D35" s="138"/>
      <c r="E35" s="138"/>
      <c r="F35" s="138"/>
      <c r="G35" s="138"/>
      <c r="H35" s="138"/>
      <c r="I35" s="138"/>
    </row>
    <row r="36" spans="1:9" ht="36.950000000000003">
      <c r="A36" s="107">
        <v>1</v>
      </c>
      <c r="B36" s="38" t="s">
        <v>110</v>
      </c>
      <c r="C36" s="39" t="s">
        <v>218</v>
      </c>
      <c r="D36" s="40"/>
      <c r="E36" s="108" t="s">
        <v>182</v>
      </c>
      <c r="F36" s="42"/>
      <c r="G36" s="42" t="str">
        <f>IF(E36&lt;&gt;"NON","X","")</f>
        <v>X</v>
      </c>
      <c r="H36" s="112" t="s">
        <v>219</v>
      </c>
      <c r="I36" s="41"/>
    </row>
    <row r="37" spans="1:9" ht="28.5">
      <c r="A37" s="26">
        <f>A38</f>
        <v>10</v>
      </c>
      <c r="B37" s="139" t="s">
        <v>112</v>
      </c>
      <c r="C37" s="139"/>
      <c r="D37" s="139"/>
      <c r="E37" s="139"/>
      <c r="F37" s="139"/>
      <c r="G37" s="139"/>
      <c r="H37" s="139"/>
      <c r="I37" s="139"/>
    </row>
    <row r="38" spans="1:9" ht="23.25">
      <c r="A38" s="27">
        <f>A39+A40</f>
        <v>10</v>
      </c>
      <c r="B38" s="138" t="s">
        <v>116</v>
      </c>
      <c r="C38" s="138"/>
      <c r="D38" s="138"/>
      <c r="E38" s="138"/>
      <c r="F38" s="138"/>
      <c r="G38" s="138"/>
      <c r="H38" s="138"/>
      <c r="I38" s="138"/>
    </row>
    <row r="39" spans="1:9" ht="22.15">
      <c r="A39" s="107">
        <v>7</v>
      </c>
      <c r="B39" s="49" t="s">
        <v>220</v>
      </c>
      <c r="C39" s="39" t="s">
        <v>221</v>
      </c>
      <c r="D39" s="40"/>
      <c r="E39" s="41"/>
      <c r="F39" s="42" t="str">
        <f>IF(E39="OUI",$A39,IF(E39="EN DEVELOPPEMENT",$A39/2,"0"))</f>
        <v>0</v>
      </c>
      <c r="G39" s="42" t="str">
        <f>IF(E39&lt;&gt;"NON","X","")</f>
        <v>X</v>
      </c>
      <c r="H39" s="112" t="s">
        <v>119</v>
      </c>
      <c r="I39" s="41"/>
    </row>
    <row r="40" spans="1:9" ht="51" customHeight="1">
      <c r="A40" s="107">
        <v>3</v>
      </c>
      <c r="B40" s="113" t="s">
        <v>222</v>
      </c>
      <c r="C40" s="81" t="s">
        <v>223</v>
      </c>
      <c r="D40" s="82"/>
      <c r="E40" s="108" t="s">
        <v>182</v>
      </c>
      <c r="F40" s="42"/>
      <c r="G40" s="42" t="str">
        <f>IF(E40&lt;&gt;"NON","X","")</f>
        <v>X</v>
      </c>
      <c r="H40" s="114" t="s">
        <v>224</v>
      </c>
      <c r="I40" s="41"/>
    </row>
    <row r="41" spans="1:9" ht="26.25" customHeight="1">
      <c r="A41" s="26">
        <f>A42+A45+A47+A49</f>
        <v>13</v>
      </c>
      <c r="B41" s="139" t="s">
        <v>225</v>
      </c>
      <c r="C41" s="139"/>
      <c r="D41" s="139"/>
      <c r="E41" s="139"/>
      <c r="F41" s="139"/>
      <c r="G41" s="139"/>
      <c r="H41" s="139"/>
      <c r="I41" s="139"/>
    </row>
    <row r="42" spans="1:9" ht="23.25">
      <c r="A42" s="79">
        <f>SUM(A43:A44)</f>
        <v>4</v>
      </c>
      <c r="B42" s="138" t="s">
        <v>226</v>
      </c>
      <c r="C42" s="138"/>
      <c r="D42" s="138"/>
      <c r="E42" s="138"/>
      <c r="F42" s="138"/>
      <c r="G42" s="138"/>
      <c r="H42" s="138"/>
      <c r="I42" s="138"/>
    </row>
    <row r="43" spans="1:9" ht="36.950000000000003">
      <c r="A43" s="107">
        <v>1</v>
      </c>
      <c r="B43" s="38" t="s">
        <v>122</v>
      </c>
      <c r="C43" s="39" t="s">
        <v>227</v>
      </c>
      <c r="D43" s="40"/>
      <c r="E43" s="41"/>
      <c r="F43" s="42" t="str">
        <f>IF(E43="OUI",$A43,IF(E43="EN DEVELOPPEMENT",$A43/2,"0"))</f>
        <v>0</v>
      </c>
      <c r="G43" s="42" t="s">
        <v>125</v>
      </c>
      <c r="H43" s="111" t="s">
        <v>126</v>
      </c>
      <c r="I43" s="41"/>
    </row>
    <row r="44" spans="1:9" ht="22.15">
      <c r="A44" s="107">
        <v>3</v>
      </c>
      <c r="B44" s="38" t="s">
        <v>228</v>
      </c>
      <c r="C44" s="39" t="s">
        <v>229</v>
      </c>
      <c r="D44" s="40"/>
      <c r="E44" s="108" t="s">
        <v>182</v>
      </c>
      <c r="F44" s="42"/>
      <c r="G44" s="42" t="str">
        <f>IF(E44&lt;&gt;"NON","X","")</f>
        <v>X</v>
      </c>
      <c r="H44" s="112" t="s">
        <v>144</v>
      </c>
      <c r="I44" s="41"/>
    </row>
    <row r="45" spans="1:9" ht="23.25" customHeight="1">
      <c r="A45" s="79">
        <f>A46</f>
        <v>5</v>
      </c>
      <c r="B45" s="143" t="s">
        <v>230</v>
      </c>
      <c r="C45" s="143"/>
      <c r="D45" s="143"/>
      <c r="E45" s="143"/>
      <c r="F45" s="143"/>
      <c r="G45" s="143"/>
      <c r="H45" s="143"/>
      <c r="I45" s="143"/>
    </row>
    <row r="46" spans="1:9" ht="25.15">
      <c r="A46" s="107">
        <v>5</v>
      </c>
      <c r="B46" s="38" t="s">
        <v>231</v>
      </c>
      <c r="C46" s="39" t="s">
        <v>232</v>
      </c>
      <c r="D46" s="40"/>
      <c r="E46" s="108" t="s">
        <v>182</v>
      </c>
      <c r="F46" s="42"/>
      <c r="G46" s="42" t="str">
        <f>IF(E46&lt;&gt;"NON","X","")</f>
        <v>X</v>
      </c>
      <c r="H46" s="112" t="s">
        <v>233</v>
      </c>
      <c r="I46" s="41"/>
    </row>
    <row r="47" spans="1:9" ht="23.25">
      <c r="A47" s="79">
        <v>2</v>
      </c>
      <c r="B47" s="138" t="s">
        <v>234</v>
      </c>
      <c r="C47" s="138"/>
      <c r="D47" s="138"/>
      <c r="E47" s="138"/>
      <c r="F47" s="138"/>
      <c r="G47" s="138"/>
      <c r="H47" s="138"/>
      <c r="I47" s="138"/>
    </row>
    <row r="48" spans="1:9" ht="25.15">
      <c r="A48" s="107">
        <v>2</v>
      </c>
      <c r="B48" s="49" t="s">
        <v>235</v>
      </c>
      <c r="C48" s="39" t="s">
        <v>236</v>
      </c>
      <c r="D48" s="40"/>
      <c r="E48" s="108" t="s">
        <v>182</v>
      </c>
      <c r="F48" s="42"/>
      <c r="G48" s="42" t="str">
        <f>IF(E48&lt;&gt;"NON","X","")</f>
        <v>X</v>
      </c>
      <c r="H48" s="112" t="s">
        <v>237</v>
      </c>
      <c r="I48" s="41"/>
    </row>
    <row r="49" spans="1:9" ht="23.25" customHeight="1">
      <c r="A49" s="79">
        <f>A50</f>
        <v>2</v>
      </c>
      <c r="B49" s="144" t="s">
        <v>238</v>
      </c>
      <c r="C49" s="144"/>
      <c r="D49" s="144"/>
      <c r="E49" s="144"/>
      <c r="F49" s="144"/>
      <c r="G49" s="144"/>
      <c r="H49" s="144"/>
      <c r="I49" s="144"/>
    </row>
    <row r="50" spans="1:9" ht="32.25">
      <c r="A50" s="107">
        <v>2</v>
      </c>
      <c r="B50" s="38" t="s">
        <v>239</v>
      </c>
      <c r="C50" s="39" t="s">
        <v>240</v>
      </c>
      <c r="D50" s="115"/>
      <c r="E50" s="108" t="s">
        <v>182</v>
      </c>
      <c r="F50" s="42"/>
      <c r="G50" s="42" t="str">
        <f>IF(E50&lt;&gt;"NON","X","")</f>
        <v>X</v>
      </c>
      <c r="H50" s="112" t="s">
        <v>241</v>
      </c>
      <c r="I50" s="41"/>
    </row>
  </sheetData>
  <mergeCells count="18">
    <mergeCell ref="A1:I1"/>
    <mergeCell ref="G3:H3"/>
    <mergeCell ref="B6:I6"/>
    <mergeCell ref="B7:I7"/>
    <mergeCell ref="B11:I11"/>
    <mergeCell ref="B17:I17"/>
    <mergeCell ref="B20:I20"/>
    <mergeCell ref="B21:I21"/>
    <mergeCell ref="B24:I24"/>
    <mergeCell ref="B30:I30"/>
    <mergeCell ref="B45:I45"/>
    <mergeCell ref="B47:I47"/>
    <mergeCell ref="B49:I49"/>
    <mergeCell ref="B35:I35"/>
    <mergeCell ref="B37:I37"/>
    <mergeCell ref="B38:I38"/>
    <mergeCell ref="B41:I41"/>
    <mergeCell ref="B42:I42"/>
  </mergeCells>
  <dataValidations count="2">
    <dataValidation type="list" allowBlank="1" showInputMessage="1" showErrorMessage="1" sqref="E7" xr:uid="{00000000-0002-0000-0200-000000000000}">
      <formula1>"OUI,NON,EN DEVELOPPEMENT"</formula1>
      <formula2>0</formula2>
    </dataValidation>
    <dataValidation type="list" allowBlank="1" showInputMessage="1" showErrorMessage="1" sqref="E12:E14 E22:E23 E25 E27:E28 E31:E34 E39 E43" xr:uid="{00000000-0002-0000-0200-000001000000}">
      <formula1>"OUI,NON"</formula1>
      <formula2>0</formula2>
    </dataValidation>
  </dataValidations>
  <pageMargins left="0" right="0" top="0.39374999999999999" bottom="0.39374999999999999" header="0" footer="0"/>
  <pageSetup paperSize="8" fitToHeight="0" orientation="portrait" horizontalDpi="300" verticalDpi="300"/>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zoomScale="95" zoomScaleNormal="95" workbookViewId="0">
      <pane ySplit="6" topLeftCell="A49" activePane="bottomLeft" state="frozen"/>
      <selection pane="bottomLeft" activeCell="B68" sqref="B68"/>
    </sheetView>
  </sheetViews>
  <sheetFormatPr defaultColWidth="11.28515625" defaultRowHeight="12.75"/>
  <cols>
    <col min="1" max="1" width="13.140625" style="1" customWidth="1"/>
    <col min="2" max="2" width="29.7109375" style="2" customWidth="1"/>
    <col min="3" max="3" width="87.140625" style="2" customWidth="1"/>
    <col min="4" max="4" width="2.140625" style="2" customWidth="1"/>
    <col min="5" max="5" width="15.42578125" style="2" customWidth="1"/>
    <col min="6" max="6" width="13.28515625" style="2" customWidth="1"/>
    <col min="7" max="7" width="15.7109375" style="2" customWidth="1"/>
    <col min="8" max="8" width="11" style="2" customWidth="1"/>
    <col min="9" max="9" width="33.85546875" style="3" customWidth="1"/>
    <col min="10" max="10" width="18.28515625" style="2" customWidth="1"/>
    <col min="11" max="16384" width="11.28515625" style="2"/>
  </cols>
  <sheetData>
    <row r="1" spans="1:10" ht="46.5" hidden="1">
      <c r="A1" s="141" t="s">
        <v>0</v>
      </c>
      <c r="B1" s="141"/>
      <c r="C1" s="141"/>
      <c r="D1" s="141"/>
      <c r="E1" s="141"/>
      <c r="F1" s="141"/>
      <c r="G1" s="141"/>
      <c r="H1" s="141"/>
      <c r="I1" s="141"/>
      <c r="J1" s="141"/>
    </row>
    <row r="2" spans="1:10" hidden="1">
      <c r="A2" s="4"/>
      <c r="B2" s="5" t="e">
        <f>MATCH("FIN",A1:A172,0)</f>
        <v>#N/A</v>
      </c>
      <c r="C2" s="6"/>
      <c r="D2" s="7"/>
      <c r="E2" s="8"/>
      <c r="F2" s="8"/>
      <c r="G2" s="8"/>
      <c r="H2" s="9"/>
      <c r="I2" s="9"/>
      <c r="J2" s="10"/>
    </row>
    <row r="3" spans="1:10" ht="38.25" hidden="1" customHeight="1">
      <c r="A3" s="11"/>
      <c r="B3" s="12" t="s">
        <v>1</v>
      </c>
      <c r="C3" s="12"/>
      <c r="D3" s="12"/>
      <c r="E3" s="13" t="s">
        <v>2</v>
      </c>
      <c r="F3" s="13"/>
      <c r="G3" s="14"/>
      <c r="H3" s="142" t="s">
        <v>3</v>
      </c>
      <c r="I3" s="142"/>
      <c r="J3" s="13" t="s">
        <v>2</v>
      </c>
    </row>
    <row r="4" spans="1:10" ht="15" hidden="1">
      <c r="A4" s="15"/>
      <c r="B4" s="16"/>
      <c r="C4" s="16"/>
      <c r="D4" s="17"/>
      <c r="E4" s="8"/>
      <c r="F4" s="8"/>
      <c r="G4" s="8"/>
      <c r="H4" s="9"/>
      <c r="I4" s="9"/>
      <c r="J4" s="10"/>
    </row>
    <row r="5" spans="1:10" ht="15" hidden="1">
      <c r="A5" s="18">
        <f>SUM(A22:A210)</f>
        <v>130</v>
      </c>
      <c r="B5" s="16"/>
      <c r="C5" s="16"/>
      <c r="D5" s="17"/>
      <c r="E5" s="8"/>
      <c r="F5" s="8"/>
      <c r="G5" s="19">
        <f>SUM(G22:G149)</f>
        <v>0</v>
      </c>
      <c r="H5" s="9"/>
      <c r="I5" s="9"/>
      <c r="J5" s="10"/>
    </row>
    <row r="6" spans="1:10" ht="78.75">
      <c r="A6" s="20" t="s">
        <v>4</v>
      </c>
      <c r="B6" s="21" t="s">
        <v>5</v>
      </c>
      <c r="C6" s="21" t="s">
        <v>6</v>
      </c>
      <c r="D6" s="22"/>
      <c r="E6" s="23" t="s">
        <v>7</v>
      </c>
      <c r="F6" s="24" t="s">
        <v>8</v>
      </c>
      <c r="G6" s="24" t="s">
        <v>9</v>
      </c>
      <c r="H6" s="24" t="s">
        <v>10</v>
      </c>
      <c r="I6" s="24" t="s">
        <v>11</v>
      </c>
      <c r="J6" s="25" t="s">
        <v>12</v>
      </c>
    </row>
    <row r="7" spans="1:10" ht="28.5">
      <c r="A7" s="26">
        <v>35</v>
      </c>
      <c r="B7" s="139" t="s">
        <v>13</v>
      </c>
      <c r="C7" s="139"/>
      <c r="D7" s="139"/>
      <c r="E7" s="139"/>
      <c r="F7" s="139"/>
      <c r="G7" s="139"/>
      <c r="H7" s="139"/>
      <c r="I7" s="139"/>
      <c r="J7" s="139"/>
    </row>
    <row r="8" spans="1:10" ht="23.25">
      <c r="A8" s="27">
        <v>10</v>
      </c>
      <c r="B8" s="138" t="s">
        <v>242</v>
      </c>
      <c r="C8" s="138"/>
      <c r="D8" s="138"/>
      <c r="E8" s="138"/>
      <c r="F8" s="138"/>
      <c r="G8" s="138"/>
      <c r="H8" s="138"/>
      <c r="I8" s="138"/>
      <c r="J8" s="138"/>
    </row>
    <row r="9" spans="1:10" ht="38.25">
      <c r="A9" s="37"/>
      <c r="B9" s="38" t="s">
        <v>243</v>
      </c>
      <c r="C9" s="39" t="s">
        <v>244</v>
      </c>
      <c r="D9" s="40"/>
      <c r="E9" s="41"/>
      <c r="F9" s="41"/>
      <c r="G9" s="42" t="str">
        <f>IF(E9="OUI",$A9,IF(E9="EN DEVELOPPEMENT",$A9/2,"0"))</f>
        <v>0</v>
      </c>
      <c r="H9" s="42" t="str">
        <f>IF(E9&lt;&gt;"NON","X","")</f>
        <v>X</v>
      </c>
      <c r="I9" s="43" t="s">
        <v>183</v>
      </c>
      <c r="J9" s="43"/>
    </row>
    <row r="10" spans="1:10" ht="39.75" customHeight="1">
      <c r="A10" s="37"/>
      <c r="B10" s="45" t="s">
        <v>245</v>
      </c>
      <c r="C10" s="46" t="s">
        <v>246</v>
      </c>
      <c r="D10" s="40"/>
      <c r="E10" s="41"/>
      <c r="F10" s="41"/>
      <c r="G10" s="42" t="str">
        <f>IF(E10="OUI",$A10,IF(E10="EN DEVELOPPEMENT",$A10/2,"0"))</f>
        <v>0</v>
      </c>
      <c r="H10" s="42" t="str">
        <f>IF(E10&lt;&gt;"NON","X","")</f>
        <v>X</v>
      </c>
      <c r="I10" s="43" t="s">
        <v>183</v>
      </c>
      <c r="J10" s="43"/>
    </row>
    <row r="11" spans="1:10" ht="23.25">
      <c r="A11" s="27">
        <v>20</v>
      </c>
      <c r="B11" s="138" t="s">
        <v>247</v>
      </c>
      <c r="C11" s="138"/>
      <c r="D11" s="138"/>
      <c r="E11" s="138"/>
      <c r="F11" s="138"/>
      <c r="G11" s="138"/>
      <c r="H11" s="138"/>
      <c r="I11" s="138"/>
      <c r="J11" s="138"/>
    </row>
    <row r="12" spans="1:10" ht="114" customHeight="1">
      <c r="A12" s="116"/>
      <c r="B12" s="49" t="s">
        <v>34</v>
      </c>
      <c r="C12" s="50" t="s">
        <v>35</v>
      </c>
      <c r="D12" s="40"/>
      <c r="E12" s="41"/>
      <c r="F12" s="41"/>
      <c r="G12" s="42" t="str">
        <f>IF(E12="OUI",$A12,IF(E12="EN DEVELOPPEMENT",$A12/2,"0"))</f>
        <v>0</v>
      </c>
      <c r="H12" s="42" t="str">
        <f>IF(E12&lt;&gt;"NON","X","")</f>
        <v>X</v>
      </c>
      <c r="I12" s="47" t="s">
        <v>36</v>
      </c>
      <c r="J12" s="51"/>
    </row>
    <row r="13" spans="1:10" ht="25.5">
      <c r="A13" s="117"/>
      <c r="B13" s="38" t="s">
        <v>37</v>
      </c>
      <c r="C13" s="52" t="s">
        <v>38</v>
      </c>
      <c r="D13" s="40"/>
      <c r="E13" s="41"/>
      <c r="F13" s="41"/>
      <c r="G13" s="42" t="str">
        <f>IF(E13="OUI",$A13,IF(E13="EN DEVELOPPEMENT",$A13/2,"0"))</f>
        <v>0</v>
      </c>
      <c r="H13" s="42" t="str">
        <f>IF(E13&lt;&gt;"NON","X","")</f>
        <v>X</v>
      </c>
      <c r="I13" s="53" t="s">
        <v>39</v>
      </c>
      <c r="J13" s="51"/>
    </row>
    <row r="14" spans="1:10" ht="25.5">
      <c r="A14" s="117"/>
      <c r="B14" s="38" t="s">
        <v>40</v>
      </c>
      <c r="C14" s="54" t="s">
        <v>41</v>
      </c>
      <c r="D14" s="40"/>
      <c r="E14" s="41"/>
      <c r="F14" s="41"/>
      <c r="G14" s="42" t="str">
        <f>IF(E14="OUI",$A14,IF(E14="EN DEVELOPPEMENT",$A14/2,"0"))</f>
        <v>0</v>
      </c>
      <c r="H14" s="42" t="str">
        <f>IF(E14&lt;&gt;"NON","X","")</f>
        <v>X</v>
      </c>
      <c r="I14" s="53" t="s">
        <v>42</v>
      </c>
      <c r="J14" s="51"/>
    </row>
    <row r="15" spans="1:10" ht="30">
      <c r="A15" s="117"/>
      <c r="B15" s="38" t="s">
        <v>43</v>
      </c>
      <c r="C15" s="54" t="s">
        <v>44</v>
      </c>
      <c r="D15" s="40"/>
      <c r="E15" s="41"/>
      <c r="F15" s="41"/>
      <c r="G15" s="42" t="str">
        <f>IF(E15="OUI",$A15,IF(E15="EN DEVELOPPEMENT",$A15/2,"0"))</f>
        <v>0</v>
      </c>
      <c r="H15" s="42" t="str">
        <f>IF(E15&lt;&gt;"NON","X","")</f>
        <v>X</v>
      </c>
      <c r="I15" s="55" t="s">
        <v>45</v>
      </c>
      <c r="J15" s="51"/>
    </row>
    <row r="16" spans="1:10" s="62" customFormat="1" ht="127.5">
      <c r="A16" s="118"/>
      <c r="B16" s="38" t="s">
        <v>46</v>
      </c>
      <c r="C16" s="57" t="s">
        <v>47</v>
      </c>
      <c r="D16" s="58"/>
      <c r="E16" s="59"/>
      <c r="F16" s="59"/>
      <c r="G16" s="42" t="str">
        <f>IF(E16="OUI",$A16,IF(E16="EN DEVELOPPEMENT",$A16/2,"0"))</f>
        <v>0</v>
      </c>
      <c r="H16" s="60"/>
      <c r="I16" s="61" t="s">
        <v>48</v>
      </c>
      <c r="J16" s="51"/>
    </row>
    <row r="17" spans="1:10" s="62" customFormat="1" ht="51">
      <c r="A17" s="118"/>
      <c r="B17" s="38" t="s">
        <v>49</v>
      </c>
      <c r="C17" s="57" t="s">
        <v>50</v>
      </c>
      <c r="D17" s="58"/>
      <c r="E17" s="59"/>
      <c r="F17" s="59"/>
      <c r="G17" s="42" t="str">
        <f>IF(E17="OUI",$A17,IF(E17="EN DEVELOPPEMENT",$A17/2,"0"))</f>
        <v>0</v>
      </c>
      <c r="H17" s="60"/>
      <c r="I17" s="61"/>
      <c r="J17" s="51"/>
    </row>
    <row r="18" spans="1:10" ht="23.25">
      <c r="A18" s="27">
        <v>5</v>
      </c>
      <c r="B18" s="138" t="s">
        <v>51</v>
      </c>
      <c r="C18" s="138"/>
      <c r="D18" s="138"/>
      <c r="E18" s="138"/>
      <c r="F18" s="138"/>
      <c r="G18" s="138"/>
      <c r="H18" s="138"/>
      <c r="I18" s="138"/>
      <c r="J18" s="138"/>
    </row>
    <row r="19" spans="1:10" ht="23.25">
      <c r="A19" s="37"/>
      <c r="B19" s="38" t="s">
        <v>52</v>
      </c>
      <c r="C19" s="52" t="s">
        <v>53</v>
      </c>
      <c r="D19" s="40"/>
      <c r="E19" s="41"/>
      <c r="F19" s="41"/>
      <c r="G19" s="42" t="str">
        <f>IF(E19="OUI",$A19,IF(E19="EN DEVELOPPEMENT",$A19/2,"0"))</f>
        <v>0</v>
      </c>
      <c r="H19" s="42" t="str">
        <f>IF(E19&lt;&gt;"NON","X","")</f>
        <v>X</v>
      </c>
      <c r="I19" s="53" t="s">
        <v>54</v>
      </c>
      <c r="J19" s="43"/>
    </row>
    <row r="20" spans="1:10" ht="114.75">
      <c r="A20" s="37"/>
      <c r="B20" s="38" t="s">
        <v>55</v>
      </c>
      <c r="C20" s="52" t="s">
        <v>56</v>
      </c>
      <c r="D20" s="40"/>
      <c r="E20" s="41" t="s">
        <v>57</v>
      </c>
      <c r="F20" s="41"/>
      <c r="G20" s="42" t="str">
        <f>IF(E20="OUI",$A20,IF(E20="EN DEVELOPPEMENT",$A20/2,"0"))</f>
        <v>0</v>
      </c>
      <c r="H20" s="42" t="str">
        <f>IF(E20&lt;&gt;"NON","X","")</f>
        <v>X</v>
      </c>
      <c r="I20" s="53" t="s">
        <v>58</v>
      </c>
      <c r="J20" s="43"/>
    </row>
    <row r="21" spans="1:10" ht="25.5">
      <c r="A21" s="37"/>
      <c r="B21" s="38" t="s">
        <v>59</v>
      </c>
      <c r="C21" s="52" t="s">
        <v>60</v>
      </c>
      <c r="D21" s="40"/>
      <c r="E21" s="41"/>
      <c r="F21" s="41"/>
      <c r="G21" s="42" t="str">
        <f>IF(E21="OUI",$A21,IF(E21="EN DEVELOPPEMENT",$A21/2,"0"))</f>
        <v>0</v>
      </c>
      <c r="H21" s="42" t="str">
        <f>IF(E21&lt;&gt;"NON","X","")</f>
        <v>X</v>
      </c>
      <c r="I21" s="53" t="s">
        <v>61</v>
      </c>
      <c r="J21" s="43"/>
    </row>
    <row r="22" spans="1:10" ht="28.5">
      <c r="A22" s="26">
        <f>A23+A26+A32</f>
        <v>10</v>
      </c>
      <c r="B22" s="139" t="s">
        <v>68</v>
      </c>
      <c r="C22" s="139"/>
      <c r="D22" s="139"/>
      <c r="E22" s="139"/>
      <c r="F22" s="139"/>
      <c r="G22" s="139"/>
      <c r="H22" s="139"/>
      <c r="I22" s="139"/>
      <c r="J22" s="139"/>
    </row>
    <row r="23" spans="1:10" ht="23.25">
      <c r="A23" s="27">
        <v>2</v>
      </c>
      <c r="B23" s="138" t="s">
        <v>69</v>
      </c>
      <c r="C23" s="138"/>
      <c r="D23" s="138"/>
      <c r="E23" s="138"/>
      <c r="F23" s="138"/>
      <c r="G23" s="138"/>
      <c r="H23" s="138"/>
      <c r="I23" s="138"/>
      <c r="J23" s="138"/>
    </row>
    <row r="24" spans="1:10" ht="76.5">
      <c r="A24" s="65"/>
      <c r="B24" s="38" t="s">
        <v>70</v>
      </c>
      <c r="C24" s="39" t="s">
        <v>71</v>
      </c>
      <c r="D24" s="66"/>
      <c r="E24" s="67" t="s">
        <v>17</v>
      </c>
      <c r="F24" s="68"/>
      <c r="G24" s="42">
        <f>IF(E24="OUI",$A24,IF(E24="EN DEVELOPPEMENT",$A24/2,"0"))</f>
        <v>0</v>
      </c>
      <c r="H24" s="70"/>
      <c r="I24" s="71" t="s">
        <v>72</v>
      </c>
      <c r="J24" s="43"/>
    </row>
    <row r="25" spans="1:10" ht="25.5">
      <c r="A25" s="65"/>
      <c r="B25" s="38" t="s">
        <v>73</v>
      </c>
      <c r="C25" s="39" t="s">
        <v>74</v>
      </c>
      <c r="D25" s="66"/>
      <c r="E25" s="67" t="s">
        <v>17</v>
      </c>
      <c r="F25" s="68"/>
      <c r="G25" s="42">
        <f>IF(E25="OUI",$A25,IF(E25="EN DEVELOPPEMENT",$A25/2,"0"))</f>
        <v>0</v>
      </c>
      <c r="H25" s="42"/>
      <c r="I25" s="71" t="s">
        <v>72</v>
      </c>
      <c r="J25" s="43"/>
    </row>
    <row r="26" spans="1:10" ht="23.25">
      <c r="A26" s="27">
        <v>5</v>
      </c>
      <c r="B26" s="138" t="s">
        <v>75</v>
      </c>
      <c r="C26" s="138"/>
      <c r="D26" s="138"/>
      <c r="E26" s="138"/>
      <c r="F26" s="138"/>
      <c r="G26" s="138"/>
      <c r="H26" s="138"/>
      <c r="I26" s="138"/>
      <c r="J26" s="138"/>
    </row>
    <row r="27" spans="1:10" ht="165.75">
      <c r="A27" s="37"/>
      <c r="B27" s="38" t="s">
        <v>76</v>
      </c>
      <c r="C27" s="39" t="s">
        <v>77</v>
      </c>
      <c r="D27" s="40"/>
      <c r="E27" s="41" t="s">
        <v>17</v>
      </c>
      <c r="F27" s="41"/>
      <c r="G27" s="42">
        <f>IF(E27="OUI",$A27,IF(E27="EN DEVELOPPEMENT",$A27/2,"0"))</f>
        <v>0</v>
      </c>
      <c r="H27" s="42" t="str">
        <f>IF(E27&lt;&gt;"NON","X","")</f>
        <v>X</v>
      </c>
      <c r="I27" s="72" t="s">
        <v>78</v>
      </c>
      <c r="J27" s="43"/>
    </row>
    <row r="28" spans="1:10" ht="90">
      <c r="A28" s="37"/>
      <c r="B28" s="38" t="s">
        <v>79</v>
      </c>
      <c r="C28" s="39" t="s">
        <v>80</v>
      </c>
      <c r="D28" s="40"/>
      <c r="E28" s="41"/>
      <c r="F28" s="41"/>
      <c r="G28" s="42" t="str">
        <f>IF(E28="OUI",$A28,IF(E28="EN DEVELOPPEMENT",$A28/2,"0"))</f>
        <v>0</v>
      </c>
      <c r="H28" s="42" t="str">
        <f>IF(E28&lt;&gt;"NON","X","")</f>
        <v>X</v>
      </c>
      <c r="I28" s="72" t="s">
        <v>81</v>
      </c>
      <c r="J28" s="43"/>
    </row>
    <row r="29" spans="1:10" ht="39.75" customHeight="1">
      <c r="A29" s="37"/>
      <c r="B29" s="38" t="s">
        <v>82</v>
      </c>
      <c r="C29" s="39" t="s">
        <v>83</v>
      </c>
      <c r="D29" s="40"/>
      <c r="E29" s="41" t="s">
        <v>17</v>
      </c>
      <c r="F29" s="41"/>
      <c r="G29" s="42">
        <f>IF(E29="OUI",$A29,IF(E29="EN DEVELOPPEMENT",$A29/2,"0"))</f>
        <v>0</v>
      </c>
      <c r="H29" s="42" t="str">
        <f>IF(E29&lt;&gt;"NON","X","")</f>
        <v>X</v>
      </c>
      <c r="I29" s="55" t="s">
        <v>84</v>
      </c>
      <c r="J29" s="43" t="s">
        <v>12</v>
      </c>
    </row>
    <row r="30" spans="1:10" ht="39.75" customHeight="1">
      <c r="A30" s="37"/>
      <c r="B30" s="38" t="s">
        <v>85</v>
      </c>
      <c r="C30" s="39" t="s">
        <v>86</v>
      </c>
      <c r="D30" s="40"/>
      <c r="E30" s="41"/>
      <c r="F30" s="41"/>
      <c r="G30" s="42" t="str">
        <f>IF(E30="OUI",$A30,IF(E30="EN DEVELOPPEMENT",$A30/2,"0"))</f>
        <v>0</v>
      </c>
      <c r="H30" s="42" t="str">
        <f>IF(E30&lt;&gt;"NON","X","")</f>
        <v>X</v>
      </c>
      <c r="I30" s="55" t="s">
        <v>87</v>
      </c>
      <c r="J30" s="43"/>
    </row>
    <row r="31" spans="1:10" ht="60.75" customHeight="1">
      <c r="A31" s="37"/>
      <c r="B31" s="38" t="s">
        <v>88</v>
      </c>
      <c r="C31" s="39" t="s">
        <v>89</v>
      </c>
      <c r="D31" s="40"/>
      <c r="E31" s="41"/>
      <c r="F31" s="41"/>
      <c r="G31" s="42" t="str">
        <f>IF(E31="OUI",$A31,IF(E31="EN DEVELOPPEMENT",$A31/2,"0"))</f>
        <v>0</v>
      </c>
      <c r="H31" s="42" t="str">
        <f>IF(E31&lt;&gt;"NON","X","")</f>
        <v>X</v>
      </c>
      <c r="I31" s="55" t="s">
        <v>90</v>
      </c>
      <c r="J31" s="43"/>
    </row>
    <row r="32" spans="1:10" ht="23.25">
      <c r="A32" s="27">
        <v>3</v>
      </c>
      <c r="B32" s="138" t="s">
        <v>91</v>
      </c>
      <c r="C32" s="138"/>
      <c r="D32" s="138"/>
      <c r="E32" s="138"/>
      <c r="F32" s="138"/>
      <c r="G32" s="138"/>
      <c r="H32" s="138"/>
      <c r="I32" s="138"/>
      <c r="J32" s="138"/>
    </row>
    <row r="33" spans="1:10" ht="27" customHeight="1">
      <c r="A33" s="37"/>
      <c r="B33" s="38" t="s">
        <v>92</v>
      </c>
      <c r="C33" s="39" t="s">
        <v>93</v>
      </c>
      <c r="D33" s="73"/>
      <c r="E33" s="74"/>
      <c r="F33" s="74"/>
      <c r="G33" s="42" t="str">
        <f>IF(E33="OUI",$A33,IF(E33="EN DEVELOPPEMENT",$A33/2,"0"))</f>
        <v>0</v>
      </c>
      <c r="H33" s="75"/>
      <c r="I33" s="76"/>
      <c r="J33" s="43"/>
    </row>
    <row r="34" spans="1:10" ht="30">
      <c r="A34" s="37"/>
      <c r="B34" s="38" t="s">
        <v>94</v>
      </c>
      <c r="C34" s="39" t="s">
        <v>95</v>
      </c>
      <c r="D34" s="40"/>
      <c r="E34" s="41"/>
      <c r="F34" s="41"/>
      <c r="G34" s="42" t="str">
        <f>IF(E34="OUI",$A34,IF(E34="EN DEVELOPPEMENT",$A34/2,"0"))</f>
        <v>0</v>
      </c>
      <c r="H34" s="42" t="str">
        <f>IF(E34&lt;&gt;"NON","X","")</f>
        <v>X</v>
      </c>
      <c r="I34" s="55" t="s">
        <v>96</v>
      </c>
      <c r="J34" s="43"/>
    </row>
    <row r="35" spans="1:10" ht="25.5">
      <c r="A35" s="37"/>
      <c r="B35" s="38" t="s">
        <v>97</v>
      </c>
      <c r="C35" s="39" t="s">
        <v>98</v>
      </c>
      <c r="D35" s="40"/>
      <c r="E35" s="41"/>
      <c r="F35" s="41"/>
      <c r="G35" s="42" t="str">
        <f>IF(E35="OUI",$A35,IF(E35="EN DEVELOPPEMENT",$A35/2,"0"))</f>
        <v>0</v>
      </c>
      <c r="H35" s="42"/>
      <c r="I35" s="55"/>
      <c r="J35" s="43"/>
    </row>
    <row r="36" spans="1:10" ht="23.25">
      <c r="A36" s="37"/>
      <c r="B36" s="38" t="s">
        <v>99</v>
      </c>
      <c r="C36" s="39"/>
      <c r="D36" s="40"/>
      <c r="E36" s="41"/>
      <c r="F36" s="41"/>
      <c r="G36" s="42" t="str">
        <f>IF(E36="OUI",$A36,IF(E36="EN DEVELOPPEMENT",$A36/2,"0"))</f>
        <v>0</v>
      </c>
      <c r="H36" s="42"/>
      <c r="I36" s="55"/>
      <c r="J36" s="43"/>
    </row>
    <row r="37" spans="1:10" ht="38.25">
      <c r="A37" s="37"/>
      <c r="B37" s="38" t="s">
        <v>100</v>
      </c>
      <c r="C37" s="39" t="s">
        <v>101</v>
      </c>
      <c r="D37" s="40"/>
      <c r="E37" s="41"/>
      <c r="F37" s="41"/>
      <c r="G37" s="42" t="str">
        <f>IF(E37="OUI",$A37,IF(E37="EN DEVELOPPEMENT",$A37/2,"0"))</f>
        <v>0</v>
      </c>
      <c r="H37" s="42"/>
      <c r="I37" s="55"/>
      <c r="J37" s="43"/>
    </row>
    <row r="38" spans="1:10" ht="25.5">
      <c r="A38" s="37"/>
      <c r="B38" s="38" t="s">
        <v>102</v>
      </c>
      <c r="C38" s="39" t="s">
        <v>103</v>
      </c>
      <c r="D38" s="40"/>
      <c r="E38" s="41"/>
      <c r="F38" s="41"/>
      <c r="G38" s="42" t="str">
        <f>IF(E38="OUI",$A38,IF(E38="EN DEVELOPPEMENT",$A38/2,"0"))</f>
        <v>0</v>
      </c>
      <c r="H38" s="42"/>
      <c r="I38" s="55"/>
      <c r="J38" s="43"/>
    </row>
    <row r="39" spans="1:10" ht="102">
      <c r="A39" s="37"/>
      <c r="B39" s="38" t="s">
        <v>104</v>
      </c>
      <c r="C39" s="39" t="s">
        <v>105</v>
      </c>
      <c r="D39" s="40"/>
      <c r="E39" s="41"/>
      <c r="F39" s="41"/>
      <c r="G39" s="42" t="str">
        <f>IF(E39="OUI",$A39,IF(E39="EN DEVELOPPEMENT",$A39/2,"0"))</f>
        <v>0</v>
      </c>
      <c r="H39" s="42"/>
      <c r="I39" s="55"/>
      <c r="J39" s="43"/>
    </row>
    <row r="40" spans="1:10" ht="25.5">
      <c r="A40" s="37"/>
      <c r="B40" s="38" t="s">
        <v>106</v>
      </c>
      <c r="C40" s="39" t="s">
        <v>107</v>
      </c>
      <c r="D40" s="40"/>
      <c r="E40" s="41"/>
      <c r="F40" s="41"/>
      <c r="G40" s="42" t="str">
        <f>IF(E40="OUI",$A40,IF(E40="EN DEVELOPPEMENT",$A40/2,"0"))</f>
        <v>0</v>
      </c>
      <c r="H40" s="42"/>
      <c r="I40" s="55"/>
      <c r="J40" s="43"/>
    </row>
    <row r="41" spans="1:10" ht="23.25">
      <c r="A41" s="27"/>
      <c r="B41" s="138" t="s">
        <v>108</v>
      </c>
      <c r="C41" s="138"/>
      <c r="D41" s="138"/>
      <c r="E41" s="138"/>
      <c r="F41" s="138"/>
      <c r="G41" s="138"/>
      <c r="H41" s="138"/>
      <c r="I41" s="138"/>
      <c r="J41" s="138"/>
    </row>
    <row r="42" spans="1:10" ht="25.5">
      <c r="A42" s="117"/>
      <c r="B42" s="38" t="s">
        <v>92</v>
      </c>
      <c r="C42" s="39" t="s">
        <v>109</v>
      </c>
      <c r="D42" s="73"/>
      <c r="E42" s="74"/>
      <c r="F42" s="74"/>
      <c r="G42" s="42" t="str">
        <f>IF(E42="OUI",$A42,IF(E42="EN DEVELOPPEMENT",$A42/2,"0"))</f>
        <v>0</v>
      </c>
      <c r="H42" s="75"/>
      <c r="I42" s="76"/>
      <c r="J42" s="43"/>
    </row>
    <row r="43" spans="1:10" ht="25.5">
      <c r="A43" s="117"/>
      <c r="B43" s="38" t="s">
        <v>110</v>
      </c>
      <c r="C43" s="39" t="s">
        <v>111</v>
      </c>
      <c r="D43" s="40"/>
      <c r="E43" s="41"/>
      <c r="F43" s="41"/>
      <c r="G43" s="42" t="str">
        <f>IF(E43="OUI",$A43,IF(E43="EN DEVELOPPEMENT",$A43/2,"0"))</f>
        <v>0</v>
      </c>
      <c r="H43" s="42"/>
      <c r="I43" s="55"/>
      <c r="J43" s="43"/>
    </row>
    <row r="44" spans="1:10" ht="25.5">
      <c r="A44" s="117"/>
      <c r="B44" s="38" t="s">
        <v>106</v>
      </c>
      <c r="C44" s="39" t="s">
        <v>107</v>
      </c>
      <c r="D44" s="40"/>
      <c r="E44" s="41"/>
      <c r="F44" s="41"/>
      <c r="G44" s="42" t="str">
        <f>IF(E44="OUI",$A44,IF(E44="EN DEVELOPPEMENT",$A44/2,"0"))</f>
        <v>0</v>
      </c>
      <c r="H44" s="42"/>
      <c r="I44" s="55"/>
      <c r="J44" s="43"/>
    </row>
    <row r="45" spans="1:10" ht="28.5">
      <c r="A45" s="26">
        <f>A46+A48</f>
        <v>35</v>
      </c>
      <c r="B45" s="139" t="s">
        <v>112</v>
      </c>
      <c r="C45" s="139"/>
      <c r="D45" s="139"/>
      <c r="E45" s="139"/>
      <c r="F45" s="139"/>
      <c r="G45" s="139"/>
      <c r="H45" s="139"/>
      <c r="I45" s="139"/>
      <c r="J45" s="139"/>
    </row>
    <row r="46" spans="1:10" ht="23.25">
      <c r="A46" s="27">
        <v>30</v>
      </c>
      <c r="B46" s="138" t="s">
        <v>113</v>
      </c>
      <c r="C46" s="138"/>
      <c r="D46" s="138"/>
      <c r="E46" s="138"/>
      <c r="F46" s="138"/>
      <c r="G46" s="138"/>
      <c r="H46" s="138"/>
      <c r="I46" s="138"/>
      <c r="J46" s="138"/>
    </row>
    <row r="47" spans="1:10" ht="39.75" customHeight="1">
      <c r="A47" s="117"/>
      <c r="B47" s="38" t="s">
        <v>114</v>
      </c>
      <c r="C47" s="39" t="s">
        <v>115</v>
      </c>
      <c r="D47" s="40"/>
      <c r="E47" s="41" t="s">
        <v>17</v>
      </c>
      <c r="F47" s="41"/>
      <c r="G47" s="42">
        <f>IF(E47="OUI",$A47,IF(E47="EN DEVELOPPEMENT",$A47/2,"0"))</f>
        <v>0</v>
      </c>
      <c r="H47" s="42" t="str">
        <f>IF(E47&lt;&gt;"NON","X","")</f>
        <v>X</v>
      </c>
      <c r="I47" s="55" t="s">
        <v>18</v>
      </c>
      <c r="J47" s="43"/>
    </row>
    <row r="48" spans="1:10" ht="23.25">
      <c r="A48" s="27">
        <v>5</v>
      </c>
      <c r="B48" s="138" t="s">
        <v>116</v>
      </c>
      <c r="C48" s="138"/>
      <c r="D48" s="138"/>
      <c r="E48" s="138"/>
      <c r="F48" s="138"/>
      <c r="G48" s="138"/>
      <c r="H48" s="138"/>
      <c r="I48" s="138"/>
      <c r="J48" s="138"/>
    </row>
    <row r="49" spans="1:10" ht="76.5">
      <c r="A49" s="119"/>
      <c r="B49" s="49" t="s">
        <v>117</v>
      </c>
      <c r="C49" s="39" t="s">
        <v>118</v>
      </c>
      <c r="D49" s="68"/>
      <c r="E49" s="68"/>
      <c r="F49" s="70"/>
      <c r="G49" s="42" t="str">
        <f>IF(E49="OUI",$A49,IF(E49="EN DEVELOPPEMENT",$A49/2,"0"))</f>
        <v>0</v>
      </c>
      <c r="H49" s="42" t="str">
        <f>IF(E49&lt;&gt;"NON","X","")</f>
        <v>X</v>
      </c>
      <c r="I49" s="55" t="s">
        <v>119</v>
      </c>
      <c r="J49" s="70"/>
    </row>
    <row r="50" spans="1:10" ht="26.25" customHeight="1">
      <c r="A50" s="26">
        <f>A51+A57+A59+A61</f>
        <v>12</v>
      </c>
      <c r="B50" s="139" t="s">
        <v>120</v>
      </c>
      <c r="C50" s="139"/>
      <c r="D50" s="139"/>
      <c r="E50" s="139"/>
      <c r="F50" s="139"/>
      <c r="G50" s="139"/>
      <c r="H50" s="139"/>
      <c r="I50" s="139"/>
      <c r="J50" s="139"/>
    </row>
    <row r="51" spans="1:10" ht="23.25">
      <c r="A51" s="79">
        <v>5</v>
      </c>
      <c r="B51" s="138" t="s">
        <v>121</v>
      </c>
      <c r="C51" s="138"/>
      <c r="D51" s="138"/>
      <c r="E51" s="138"/>
      <c r="F51" s="138"/>
      <c r="G51" s="138"/>
      <c r="H51" s="138"/>
      <c r="I51" s="138"/>
      <c r="J51" s="138"/>
    </row>
    <row r="52" spans="1:10" ht="38.25">
      <c r="A52" s="117"/>
      <c r="B52" s="38" t="s">
        <v>122</v>
      </c>
      <c r="C52" s="39" t="s">
        <v>123</v>
      </c>
      <c r="D52" s="40"/>
      <c r="E52" s="41" t="s">
        <v>124</v>
      </c>
      <c r="F52" s="41"/>
      <c r="G52" s="42" t="str">
        <f>IF(E52="OUI",$A52,IF(E52="EN DEVELOPPEMENT",$A52/2,"0"))</f>
        <v>0</v>
      </c>
      <c r="H52" s="42" t="s">
        <v>125</v>
      </c>
      <c r="I52" s="53" t="s">
        <v>126</v>
      </c>
      <c r="J52" s="43"/>
    </row>
    <row r="53" spans="1:10" ht="45">
      <c r="A53" s="117"/>
      <c r="B53" s="38" t="s">
        <v>127</v>
      </c>
      <c r="C53" s="39" t="s">
        <v>248</v>
      </c>
      <c r="D53" s="40"/>
      <c r="E53" s="41" t="s">
        <v>17</v>
      </c>
      <c r="F53" s="41"/>
      <c r="G53" s="42">
        <f>IF(E53="OUI",$A53,IF(E53="EN DEVELOPPEMENT",$A53/2,"0"))</f>
        <v>0</v>
      </c>
      <c r="H53" s="42" t="str">
        <f>IF(E53&lt;&gt;"NON","X","")</f>
        <v>X</v>
      </c>
      <c r="I53" s="55" t="s">
        <v>249</v>
      </c>
      <c r="J53" s="43"/>
    </row>
    <row r="54" spans="1:10" ht="38.25">
      <c r="A54" s="117"/>
      <c r="B54" s="38" t="s">
        <v>130</v>
      </c>
      <c r="C54" s="39" t="s">
        <v>131</v>
      </c>
      <c r="D54" s="40"/>
      <c r="E54" s="41" t="s">
        <v>132</v>
      </c>
      <c r="F54" s="41" t="s">
        <v>132</v>
      </c>
      <c r="G54" s="42" t="str">
        <f>IF(E54="OUI",$A54,IF(E54="EN DEVELOPPEMENT",$A54/2,"0"))</f>
        <v>0</v>
      </c>
      <c r="H54" s="42"/>
      <c r="I54" s="55" t="s">
        <v>133</v>
      </c>
      <c r="J54" s="43"/>
    </row>
    <row r="55" spans="1:10" ht="25.5">
      <c r="A55" s="117"/>
      <c r="B55" s="38" t="s">
        <v>134</v>
      </c>
      <c r="C55" s="39" t="s">
        <v>250</v>
      </c>
      <c r="D55" s="40"/>
      <c r="E55" s="41"/>
      <c r="F55" s="41"/>
      <c r="G55" s="42" t="str">
        <f>IF(E55="OUI",$A55,IF(E55="EN DEVELOPPEMENT",$A55/2,"0"))</f>
        <v>0</v>
      </c>
      <c r="H55" s="42"/>
      <c r="I55" s="55"/>
      <c r="J55" s="43"/>
    </row>
    <row r="56" spans="1:10" ht="25.5">
      <c r="A56" s="117"/>
      <c r="B56" s="80" t="s">
        <v>136</v>
      </c>
      <c r="C56" s="81" t="s">
        <v>137</v>
      </c>
      <c r="D56" s="82"/>
      <c r="E56" s="41"/>
      <c r="F56" s="41"/>
      <c r="G56" s="42" t="str">
        <f>IF(E56="OUI",$A56,IF(E56="EN DEVELOPPEMENT",$A56/2,"0"))</f>
        <v>0</v>
      </c>
      <c r="H56" s="42"/>
      <c r="I56" s="55"/>
      <c r="J56" s="86"/>
    </row>
    <row r="57" spans="1:10" ht="23.25">
      <c r="A57" s="79">
        <v>2</v>
      </c>
      <c r="B57" s="138" t="s">
        <v>138</v>
      </c>
      <c r="C57" s="138"/>
      <c r="D57" s="138"/>
      <c r="E57" s="138"/>
      <c r="F57" s="138"/>
      <c r="G57" s="138"/>
      <c r="H57" s="138"/>
      <c r="I57" s="138"/>
      <c r="J57" s="138"/>
    </row>
    <row r="58" spans="1:10" ht="25.5">
      <c r="A58" s="117"/>
      <c r="B58" s="38" t="s">
        <v>139</v>
      </c>
      <c r="C58" s="39" t="s">
        <v>140</v>
      </c>
      <c r="D58" s="88"/>
      <c r="E58" s="41" t="s">
        <v>17</v>
      </c>
      <c r="F58" s="88"/>
      <c r="G58" s="42">
        <f>IF(E58="OUI",$A58,IF(E58="EN DEVELOPPEMENT",$A58/2,"0"))</f>
        <v>0</v>
      </c>
      <c r="H58" s="89"/>
      <c r="I58" s="89"/>
      <c r="J58" s="88"/>
    </row>
    <row r="59" spans="1:10" ht="23.25">
      <c r="A59" s="79">
        <v>3</v>
      </c>
      <c r="B59" s="138" t="s">
        <v>141</v>
      </c>
      <c r="C59" s="138"/>
      <c r="D59" s="138"/>
      <c r="E59" s="138"/>
      <c r="F59" s="138"/>
      <c r="G59" s="138"/>
      <c r="H59" s="138"/>
      <c r="I59" s="138"/>
      <c r="J59" s="138"/>
    </row>
    <row r="60" spans="1:10" ht="38.25">
      <c r="A60" s="117"/>
      <c r="B60" s="38" t="s">
        <v>142</v>
      </c>
      <c r="C60" s="39" t="s">
        <v>143</v>
      </c>
      <c r="D60" s="40"/>
      <c r="E60" s="41"/>
      <c r="F60" s="41"/>
      <c r="G60" s="42" t="str">
        <f>IF(E60="OUI",$A60,IF(E60="EN DEVELOPPEMENT",$A60/2,"0"))</f>
        <v>0</v>
      </c>
      <c r="H60" s="42" t="str">
        <f>IF(E60&lt;&gt;"NON","X","")</f>
        <v>X</v>
      </c>
      <c r="I60" s="55" t="s">
        <v>144</v>
      </c>
      <c r="J60" s="43"/>
    </row>
    <row r="61" spans="1:10" ht="23.25">
      <c r="A61" s="79">
        <v>2</v>
      </c>
      <c r="B61" s="138" t="s">
        <v>145</v>
      </c>
      <c r="C61" s="138"/>
      <c r="D61" s="138"/>
      <c r="E61" s="138"/>
      <c r="F61" s="138"/>
      <c r="G61" s="138"/>
      <c r="H61" s="138"/>
      <c r="I61" s="138"/>
      <c r="J61" s="138"/>
    </row>
    <row r="62" spans="1:10" ht="25.5">
      <c r="A62" s="117"/>
      <c r="B62" s="38" t="s">
        <v>146</v>
      </c>
      <c r="C62" s="39" t="s">
        <v>147</v>
      </c>
      <c r="D62" s="88"/>
      <c r="E62" s="41"/>
      <c r="F62" s="41"/>
      <c r="G62" s="42" t="str">
        <f>IF(E62="OUI",$A62,IF(E62="EN DEVELOPPEMENT",$A62/2,"0"))</f>
        <v>0</v>
      </c>
      <c r="H62" s="42"/>
      <c r="I62" s="55"/>
      <c r="J62" s="43"/>
    </row>
    <row r="63" spans="1:10" ht="28.5">
      <c r="A63" s="26">
        <f>A64+A69+A71</f>
        <v>8</v>
      </c>
      <c r="B63" s="139" t="s">
        <v>148</v>
      </c>
      <c r="C63" s="139"/>
      <c r="D63" s="139"/>
      <c r="E63" s="139"/>
      <c r="F63" s="139"/>
      <c r="G63" s="139"/>
      <c r="H63" s="139"/>
      <c r="I63" s="139"/>
      <c r="J63" s="139"/>
    </row>
    <row r="64" spans="1:10" ht="23.25">
      <c r="A64" s="79">
        <v>4</v>
      </c>
      <c r="B64" s="138" t="s">
        <v>151</v>
      </c>
      <c r="C64" s="138"/>
      <c r="D64" s="138"/>
      <c r="E64" s="138"/>
      <c r="F64" s="138"/>
      <c r="G64" s="138"/>
      <c r="H64" s="138"/>
      <c r="I64" s="138"/>
      <c r="J64" s="138"/>
    </row>
    <row r="65" spans="1:10" ht="63" customHeight="1">
      <c r="A65" s="117"/>
      <c r="B65" s="38" t="s">
        <v>152</v>
      </c>
      <c r="C65" s="39" t="s">
        <v>153</v>
      </c>
      <c r="D65" s="40"/>
      <c r="E65" s="41" t="s">
        <v>154</v>
      </c>
      <c r="F65" s="41"/>
      <c r="G65" s="42" t="str">
        <f>IF(E65="OUI",$A65,IF(E65="EN DEVELOPPEMENT",$A65/2,"0"))</f>
        <v>0</v>
      </c>
      <c r="H65" s="42" t="str">
        <f>IF(E65&lt;&gt;"NON","X","")</f>
        <v>X</v>
      </c>
      <c r="I65" s="55" t="s">
        <v>155</v>
      </c>
      <c r="J65" s="43"/>
    </row>
    <row r="66" spans="1:10" ht="25.5">
      <c r="A66" s="117"/>
      <c r="B66" s="49" t="s">
        <v>156</v>
      </c>
      <c r="C66" s="39" t="s">
        <v>157</v>
      </c>
      <c r="D66" s="40"/>
      <c r="E66" s="41"/>
      <c r="F66" s="41"/>
      <c r="G66" s="42" t="str">
        <f>IF(E66="OUI",$A66,IF(E66="EN DEVELOPPEMENT",$A66/2,"0"))</f>
        <v>0</v>
      </c>
      <c r="H66" s="42"/>
      <c r="I66" s="53"/>
      <c r="J66" s="43"/>
    </row>
    <row r="67" spans="1:10" ht="25.5">
      <c r="A67" s="117"/>
      <c r="B67" s="91" t="s">
        <v>158</v>
      </c>
      <c r="C67" s="39"/>
      <c r="D67" s="40"/>
      <c r="E67" s="41"/>
      <c r="F67" s="41"/>
      <c r="G67" s="42" t="str">
        <f>IF(E67="OUI",$A67,IF(E67="EN DEVELOPPEMENT",$A67/2,"0"))</f>
        <v>0</v>
      </c>
      <c r="H67" s="42"/>
      <c r="I67" s="53"/>
      <c r="J67" s="43"/>
    </row>
    <row r="68" spans="1:10" ht="25.5">
      <c r="A68" s="117"/>
      <c r="B68" s="49" t="s">
        <v>159</v>
      </c>
      <c r="C68" s="92"/>
      <c r="D68" s="40"/>
      <c r="E68" s="41"/>
      <c r="F68" s="41"/>
      <c r="G68" s="42" t="str">
        <f>IF(E68="OUI",$A68,IF(E68="EN DEVELOPPEMENT",$A68/2,"0"))</f>
        <v>0</v>
      </c>
      <c r="H68" s="42"/>
      <c r="I68" s="53" t="s">
        <v>160</v>
      </c>
      <c r="J68" s="43"/>
    </row>
    <row r="69" spans="1:10" ht="23.25">
      <c r="A69" s="79">
        <v>2</v>
      </c>
      <c r="B69" s="138" t="s">
        <v>161</v>
      </c>
      <c r="C69" s="138"/>
      <c r="D69" s="138"/>
      <c r="E69" s="138"/>
      <c r="F69" s="138"/>
      <c r="G69" s="138"/>
      <c r="H69" s="138"/>
      <c r="I69" s="138"/>
      <c r="J69" s="138"/>
    </row>
    <row r="70" spans="1:10" ht="25.5">
      <c r="A70" s="117"/>
      <c r="B70" s="49" t="s">
        <v>162</v>
      </c>
      <c r="C70" s="39" t="s">
        <v>163</v>
      </c>
      <c r="D70" s="40"/>
      <c r="E70" s="41"/>
      <c r="F70" s="41"/>
      <c r="G70" s="42" t="str">
        <f>IF(E70="OUI",$A70,IF(E70="EN DEVELOPPEMENT",$A70/2,"0"))</f>
        <v>0</v>
      </c>
      <c r="H70" s="42"/>
      <c r="I70" s="53"/>
      <c r="J70" s="43"/>
    </row>
    <row r="71" spans="1:10" ht="23.25" customHeight="1">
      <c r="A71" s="94">
        <v>2</v>
      </c>
      <c r="B71" s="145" t="s">
        <v>251</v>
      </c>
      <c r="C71" s="145"/>
      <c r="D71" s="145"/>
      <c r="E71" s="145"/>
      <c r="F71" s="145"/>
      <c r="G71" s="145"/>
      <c r="H71" s="145"/>
      <c r="I71" s="145"/>
      <c r="J71" s="145"/>
    </row>
    <row r="72" spans="1:10" ht="38.25">
      <c r="A72" s="95"/>
      <c r="B72" s="49" t="s">
        <v>171</v>
      </c>
      <c r="C72" s="120" t="s">
        <v>172</v>
      </c>
      <c r="D72" s="115"/>
      <c r="E72" s="121"/>
      <c r="F72" s="121"/>
      <c r="G72" s="42" t="str">
        <f>IF(E72="OUI",$A72,IF(E72="EN DEVELOPPEMENT",$A72/2,"0"))</f>
        <v>0</v>
      </c>
      <c r="H72" s="122"/>
      <c r="I72" s="123" t="s">
        <v>173</v>
      </c>
      <c r="J72" s="102"/>
    </row>
  </sheetData>
  <mergeCells count="23">
    <mergeCell ref="A1:J1"/>
    <mergeCell ref="H3:I3"/>
    <mergeCell ref="B7:J7"/>
    <mergeCell ref="B8:J8"/>
    <mergeCell ref="B11:J11"/>
    <mergeCell ref="B18:J18"/>
    <mergeCell ref="B22:J22"/>
    <mergeCell ref="B23:J23"/>
    <mergeCell ref="B26:J26"/>
    <mergeCell ref="B32:J32"/>
    <mergeCell ref="B41:J41"/>
    <mergeCell ref="B45:J45"/>
    <mergeCell ref="B46:J46"/>
    <mergeCell ref="B48:J48"/>
    <mergeCell ref="B50:J50"/>
    <mergeCell ref="B64:J64"/>
    <mergeCell ref="B69:J69"/>
    <mergeCell ref="B71:J71"/>
    <mergeCell ref="B51:J51"/>
    <mergeCell ref="B57:J57"/>
    <mergeCell ref="B59:J59"/>
    <mergeCell ref="B61:J61"/>
    <mergeCell ref="B63:J63"/>
  </mergeCells>
  <dataValidations count="2">
    <dataValidation allowBlank="1" showInputMessage="1" showErrorMessage="1" sqref="E12:F14 E65:F65" xr:uid="{00000000-0002-0000-0300-000000000000}">
      <formula1>0</formula1>
      <formula2>0</formula2>
    </dataValidation>
    <dataValidation type="list" allowBlank="1" showInputMessage="1" showErrorMessage="1" sqref="E8:F10 E15:F17 E19:F21 E27:F31 E34:F40 E43:F44 E47:F47 E52:F53 E55:E56 E58 E60:F60 E62:F62 E72:F72" xr:uid="{00000000-0002-0000-0300-000001000000}">
      <formula1>"OUI,NON,EN DEVELOPPEMENT"</formula1>
      <formula2>0</formula2>
    </dataValidation>
  </dataValidations>
  <pageMargins left="0" right="0" top="0.39374999999999999" bottom="0.39374999999999999" header="0" footer="0"/>
  <pageSetup paperSize="8" fitToHeight="0" orientation="portrait" horizontalDpi="300" verticalDpi="300"/>
  <headerFooter>
    <oddHeader>&amp;C&amp;A</oddHeader>
    <oddFooter>&amp;CPage &amp;P</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9"/>
  <sheetViews>
    <sheetView topLeftCell="B12" zoomScale="95" zoomScaleNormal="95" workbookViewId="0">
      <selection activeCell="B5" sqref="B5"/>
    </sheetView>
  </sheetViews>
  <sheetFormatPr defaultColWidth="11.42578125" defaultRowHeight="12.75"/>
  <cols>
    <col min="1" max="1" width="11.5703125" style="1" customWidth="1"/>
    <col min="2" max="2" width="179.85546875" style="2" customWidth="1"/>
    <col min="4" max="4" width="11.5703125" customWidth="1"/>
    <col min="6" max="7" width="14.85546875" customWidth="1"/>
  </cols>
  <sheetData>
    <row r="1" spans="1:7">
      <c r="A1" s="124" t="s">
        <v>252</v>
      </c>
      <c r="B1" s="125" t="s">
        <v>253</v>
      </c>
      <c r="C1" s="126" t="s">
        <v>254</v>
      </c>
      <c r="D1" s="126" t="s">
        <v>255</v>
      </c>
      <c r="E1" s="126" t="s">
        <v>256</v>
      </c>
      <c r="F1" s="126" t="s">
        <v>257</v>
      </c>
      <c r="G1" s="126" t="s">
        <v>258</v>
      </c>
    </row>
    <row r="2" spans="1:7" ht="15">
      <c r="A2" s="124">
        <v>25</v>
      </c>
      <c r="B2" s="127" t="s">
        <v>259</v>
      </c>
      <c r="C2" s="128">
        <f>SUM(C3:C5)</f>
        <v>35</v>
      </c>
      <c r="D2" s="129">
        <v>30</v>
      </c>
      <c r="E2" s="129">
        <f>SUM(E3:E5)</f>
        <v>30</v>
      </c>
      <c r="F2" s="129">
        <f>SUM(F3:F5)</f>
        <v>35</v>
      </c>
      <c r="G2" s="129">
        <f>SUM(G3:G5)</f>
        <v>0</v>
      </c>
    </row>
    <row r="3" spans="1:7" ht="29.25" customHeight="1">
      <c r="A3" s="124"/>
      <c r="B3" s="130" t="s">
        <v>260</v>
      </c>
      <c r="C3">
        <v>15</v>
      </c>
      <c r="D3">
        <v>5</v>
      </c>
      <c r="E3">
        <v>7</v>
      </c>
      <c r="F3">
        <v>15</v>
      </c>
    </row>
    <row r="4" spans="1:7" ht="29.25" customHeight="1">
      <c r="A4" s="124"/>
      <c r="B4" s="130" t="s">
        <v>261</v>
      </c>
      <c r="C4" s="131">
        <v>15</v>
      </c>
      <c r="D4">
        <v>20</v>
      </c>
      <c r="E4">
        <v>20</v>
      </c>
      <c r="F4">
        <v>15</v>
      </c>
    </row>
    <row r="5" spans="1:7" ht="29.25" customHeight="1">
      <c r="A5" s="124"/>
      <c r="B5" s="130" t="s">
        <v>262</v>
      </c>
      <c r="C5">
        <v>5</v>
      </c>
      <c r="D5">
        <v>5</v>
      </c>
      <c r="E5">
        <v>3</v>
      </c>
      <c r="F5">
        <v>5</v>
      </c>
    </row>
    <row r="6" spans="1:7" ht="13.5" customHeight="1">
      <c r="A6" s="124"/>
      <c r="B6" s="130"/>
    </row>
    <row r="7" spans="1:7" ht="15">
      <c r="A7" s="124">
        <v>15</v>
      </c>
      <c r="B7" s="127" t="s">
        <v>263</v>
      </c>
      <c r="C7" s="128">
        <f>SUM(C8:C10)</f>
        <v>8</v>
      </c>
      <c r="D7" s="129">
        <v>10</v>
      </c>
      <c r="E7" s="129">
        <f>SUM(E8:E10)</f>
        <v>8</v>
      </c>
      <c r="F7" s="129">
        <f>SUM(F8:F10)</f>
        <v>7</v>
      </c>
      <c r="G7" s="129">
        <f>SUM(G8:G10)</f>
        <v>0</v>
      </c>
    </row>
    <row r="8" spans="1:7" ht="29.25" customHeight="1">
      <c r="A8" s="124"/>
      <c r="B8" s="130" t="s">
        <v>264</v>
      </c>
      <c r="C8" s="131">
        <v>2</v>
      </c>
      <c r="D8">
        <v>2</v>
      </c>
      <c r="E8">
        <v>2</v>
      </c>
      <c r="F8">
        <v>1</v>
      </c>
    </row>
    <row r="9" spans="1:7" ht="29.25" customHeight="1">
      <c r="A9" s="124"/>
      <c r="B9" s="130" t="s">
        <v>265</v>
      </c>
      <c r="C9" s="131">
        <v>4</v>
      </c>
      <c r="D9">
        <v>5</v>
      </c>
      <c r="E9">
        <v>4</v>
      </c>
      <c r="F9">
        <v>5</v>
      </c>
    </row>
    <row r="10" spans="1:7" ht="29.25" customHeight="1">
      <c r="A10" s="124"/>
      <c r="B10" s="130" t="s">
        <v>266</v>
      </c>
      <c r="C10" s="131">
        <v>2</v>
      </c>
      <c r="D10">
        <v>3</v>
      </c>
      <c r="E10">
        <v>2</v>
      </c>
      <c r="F10">
        <v>1</v>
      </c>
    </row>
    <row r="11" spans="1:7" ht="15">
      <c r="A11" s="124"/>
      <c r="B11" s="132"/>
    </row>
    <row r="12" spans="1:7" ht="15">
      <c r="A12" s="124">
        <v>45</v>
      </c>
      <c r="B12" s="127" t="s">
        <v>267</v>
      </c>
      <c r="C12" s="128">
        <f>SUM(C13:C14)</f>
        <v>37</v>
      </c>
      <c r="D12" s="129">
        <v>35</v>
      </c>
      <c r="E12" s="129">
        <f>SUM(E13:E14)</f>
        <v>38</v>
      </c>
      <c r="F12" s="129">
        <f>SUM(F13:F14)</f>
        <v>38</v>
      </c>
      <c r="G12" s="129">
        <f>SUM(G13:G14)</f>
        <v>0</v>
      </c>
    </row>
    <row r="13" spans="1:7" ht="29.25" customHeight="1">
      <c r="A13" s="124"/>
      <c r="B13" s="130" t="s">
        <v>268</v>
      </c>
      <c r="C13" s="131">
        <v>7</v>
      </c>
      <c r="D13">
        <v>5</v>
      </c>
      <c r="E13">
        <v>8</v>
      </c>
      <c r="F13">
        <v>8</v>
      </c>
    </row>
    <row r="14" spans="1:7" ht="29.25" customHeight="1">
      <c r="A14" s="124"/>
      <c r="B14" s="130" t="s">
        <v>269</v>
      </c>
      <c r="C14">
        <v>30</v>
      </c>
      <c r="D14">
        <v>30</v>
      </c>
      <c r="E14">
        <v>30</v>
      </c>
      <c r="F14">
        <v>30</v>
      </c>
    </row>
    <row r="15" spans="1:7" ht="15">
      <c r="A15" s="124"/>
      <c r="B15" s="132"/>
    </row>
    <row r="16" spans="1:7" ht="15">
      <c r="A16" s="124">
        <v>5</v>
      </c>
      <c r="B16" s="127" t="s">
        <v>270</v>
      </c>
      <c r="C16" s="128">
        <f>SUM(C17:C20)</f>
        <v>15</v>
      </c>
      <c r="D16" s="129">
        <v>20</v>
      </c>
      <c r="E16" s="129">
        <f>SUM(E17:E20)</f>
        <v>17</v>
      </c>
      <c r="F16" s="129">
        <f>SUM(F17:F20)</f>
        <v>15</v>
      </c>
      <c r="G16" s="129">
        <f>SUM(G17:G20)</f>
        <v>0</v>
      </c>
    </row>
    <row r="17" spans="1:7" s="135" customFormat="1" ht="29.25" customHeight="1">
      <c r="A17" s="133"/>
      <c r="B17" s="134" t="s">
        <v>271</v>
      </c>
      <c r="D17" s="135">
        <v>1</v>
      </c>
      <c r="E17" s="135">
        <v>1</v>
      </c>
      <c r="F17" s="135">
        <v>1</v>
      </c>
    </row>
    <row r="18" spans="1:7" s="135" customFormat="1" ht="29.25" customHeight="1">
      <c r="A18" s="133"/>
      <c r="B18" s="134" t="s">
        <v>272</v>
      </c>
      <c r="D18" s="135">
        <v>1</v>
      </c>
      <c r="E18" s="135">
        <v>1</v>
      </c>
      <c r="F18" s="135">
        <v>1</v>
      </c>
    </row>
    <row r="19" spans="1:7" ht="29.25" customHeight="1">
      <c r="A19" s="124"/>
      <c r="B19" s="130" t="s">
        <v>273</v>
      </c>
      <c r="C19" s="131">
        <v>5</v>
      </c>
      <c r="D19">
        <v>4</v>
      </c>
      <c r="E19">
        <v>5</v>
      </c>
      <c r="F19">
        <v>3</v>
      </c>
    </row>
    <row r="20" spans="1:7" ht="29.25" customHeight="1">
      <c r="A20" s="124"/>
      <c r="B20" s="130" t="s">
        <v>274</v>
      </c>
      <c r="C20" s="131">
        <v>10</v>
      </c>
      <c r="D20">
        <v>14</v>
      </c>
      <c r="E20">
        <v>10</v>
      </c>
      <c r="F20">
        <v>10</v>
      </c>
    </row>
    <row r="21" spans="1:7" ht="15">
      <c r="A21" s="124"/>
      <c r="B21" s="132"/>
    </row>
    <row r="22" spans="1:7" ht="15">
      <c r="A22" s="124">
        <v>10</v>
      </c>
      <c r="B22" s="127" t="s">
        <v>275</v>
      </c>
      <c r="C22" s="128">
        <f>SUM(C23:C25)</f>
        <v>5</v>
      </c>
      <c r="D22" s="129">
        <v>5</v>
      </c>
      <c r="E22" s="129">
        <f>SUM(E23:E25)</f>
        <v>7</v>
      </c>
      <c r="F22" s="129">
        <f>SUM(F23:F25)</f>
        <v>5</v>
      </c>
      <c r="G22" s="129">
        <f>SUM(G23:G25)</f>
        <v>0</v>
      </c>
    </row>
    <row r="23" spans="1:7" ht="29.25" customHeight="1">
      <c r="A23" s="124"/>
      <c r="B23" s="130" t="s">
        <v>276</v>
      </c>
      <c r="C23" s="131">
        <v>2</v>
      </c>
      <c r="D23">
        <v>2</v>
      </c>
      <c r="E23">
        <v>2</v>
      </c>
      <c r="F23">
        <v>2</v>
      </c>
    </row>
    <row r="24" spans="1:7" ht="29.25" customHeight="1">
      <c r="A24" s="124"/>
      <c r="B24" s="130" t="s">
        <v>277</v>
      </c>
      <c r="C24" s="131">
        <v>2</v>
      </c>
      <c r="D24">
        <v>2</v>
      </c>
      <c r="E24">
        <v>2</v>
      </c>
      <c r="F24">
        <v>2</v>
      </c>
    </row>
    <row r="25" spans="1:7" ht="29.25" customHeight="1">
      <c r="A25" s="124"/>
      <c r="B25" s="130" t="s">
        <v>278</v>
      </c>
      <c r="C25" s="131">
        <v>1</v>
      </c>
      <c r="D25">
        <v>1</v>
      </c>
      <c r="E25">
        <v>3</v>
      </c>
      <c r="F25">
        <v>1</v>
      </c>
    </row>
    <row r="26" spans="1:7">
      <c r="C26" s="126">
        <f>SUM(C22,C16,C12,C7,C2)</f>
        <v>100</v>
      </c>
      <c r="D26" s="126">
        <f>SUM(D22,D16,D12,D7,D2)</f>
        <v>100</v>
      </c>
      <c r="E26" s="126">
        <f>SUM(E22,E16,E12,E7,E2)</f>
        <v>100</v>
      </c>
      <c r="F26" s="126">
        <f>SUM(F22,F16,F12,F7,F2)</f>
        <v>100</v>
      </c>
      <c r="G26" s="126">
        <f>SUM(G22,G16,G12,G7,G2)</f>
        <v>0</v>
      </c>
    </row>
    <row r="27" spans="1:7">
      <c r="B27" s="136" t="s">
        <v>279</v>
      </c>
    </row>
    <row r="29" spans="1:7">
      <c r="B29" s="136" t="s">
        <v>280</v>
      </c>
    </row>
  </sheetData>
  <pageMargins left="0.7" right="0.7" top="0.75" bottom="0.75" header="0.511811023622047" footer="0.511811023622047"/>
  <pageSetup paperSize="9" orientation="portrait" horizontalDpi="300" verticalDpi="30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3F1FBC9E55094CB8D07E5EC6942947" ma:contentTypeVersion="13" ma:contentTypeDescription="Crée un document." ma:contentTypeScope="" ma:versionID="7a2b2b51fc0d8ac2107f042b85bcc681">
  <xsd:schema xmlns:xsd="http://www.w3.org/2001/XMLSchema" xmlns:xs="http://www.w3.org/2001/XMLSchema" xmlns:p="http://schemas.microsoft.com/office/2006/metadata/properties" xmlns:ns2="282f75ac-1875-454f-9174-d608468e76b3" xmlns:ns3="24054344-4d55-427a-89de-d444c1645fac" targetNamespace="http://schemas.microsoft.com/office/2006/metadata/properties" ma:root="true" ma:fieldsID="a4798e59e207cee2747ab37134873073" ns2:_="" ns3:_="">
    <xsd:import namespace="282f75ac-1875-454f-9174-d608468e76b3"/>
    <xsd:import namespace="24054344-4d55-427a-89de-d444c1645fa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2f75ac-1875-454f-9174-d608468e76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b6111645-0613-4884-bd2f-0d53d893fd7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054344-4d55-427a-89de-d444c1645fac"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61ec2fa1-f043-4ac9-b730-34f804ea60da}" ma:internalName="TaxCatchAll" ma:showField="CatchAllData" ma:web="24054344-4d55-427a-89de-d444c1645f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2f75ac-1875-454f-9174-d608468e76b3">
      <Terms xmlns="http://schemas.microsoft.com/office/infopath/2007/PartnerControls"/>
    </lcf76f155ced4ddcb4097134ff3c332f>
    <TaxCatchAll xmlns="24054344-4d55-427a-89de-d444c1645fac" xsi:nil="true"/>
  </documentManagement>
</p:properties>
</file>

<file path=customXml/itemProps1.xml><?xml version="1.0" encoding="utf-8"?>
<ds:datastoreItem xmlns:ds="http://schemas.openxmlformats.org/officeDocument/2006/customXml" ds:itemID="{347F2D6B-B9E4-4ABD-B5E3-6D23106FF798}"/>
</file>

<file path=customXml/itemProps2.xml><?xml version="1.0" encoding="utf-8"?>
<ds:datastoreItem xmlns:ds="http://schemas.openxmlformats.org/officeDocument/2006/customXml" ds:itemID="{D0D4FB8D-64F3-4A00-9A53-19753F9FBF28}"/>
</file>

<file path=customXml/itemProps3.xml><?xml version="1.0" encoding="utf-8"?>
<ds:datastoreItem xmlns:ds="http://schemas.openxmlformats.org/officeDocument/2006/customXml" ds:itemID="{828EBE7A-24B5-4EF2-AF06-69BF46AA29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Emmanuel DION</dc:creator>
  <cp:keywords/>
  <dc:description/>
  <cp:lastModifiedBy>Alexandra OUZAR</cp:lastModifiedBy>
  <cp:revision>9</cp:revision>
  <dcterms:created xsi:type="dcterms:W3CDTF">2024-04-03T10:50:17Z</dcterms:created>
  <dcterms:modified xsi:type="dcterms:W3CDTF">2024-11-18T15:25:18Z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0x010100C23F1FBC9E55094CB8D07E5EC6942947</vt:lpwstr>
  </property>
  <property fmtid="{D5CDD505-2E9C-101B-9397-08002B2CF9AE}" pid="3" name="MediaServiceImageTags">
    <vt:lpwstr/>
  </property>
</Properties>
</file>